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vna\Downloads\"/>
    </mc:Choice>
  </mc:AlternateContent>
  <xr:revisionPtr revIDLastSave="0" documentId="13_ncr:1_{BD25EFFF-270D-484E-B040-E02968368A34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8" l="1"/>
  <c r="E29" i="8"/>
  <c r="D29" i="8"/>
  <c r="C29" i="8"/>
  <c r="B29" i="8"/>
  <c r="C37" i="8"/>
  <c r="D37" i="8"/>
  <c r="E37" i="8"/>
  <c r="F37" i="8"/>
  <c r="B37" i="8"/>
  <c r="C30" i="8"/>
  <c r="D30" i="8"/>
  <c r="E30" i="8"/>
  <c r="F30" i="8"/>
  <c r="B30" i="8"/>
  <c r="F18" i="8"/>
  <c r="E18" i="8"/>
  <c r="E10" i="8" s="1"/>
  <c r="D18" i="8"/>
  <c r="C18" i="8"/>
  <c r="B18" i="8"/>
  <c r="C11" i="8"/>
  <c r="D11" i="8"/>
  <c r="E11" i="8"/>
  <c r="F11" i="8"/>
  <c r="B11" i="8"/>
  <c r="F10" i="8"/>
  <c r="D10" i="8"/>
  <c r="C10" i="8"/>
  <c r="H25" i="3"/>
  <c r="G25" i="3"/>
  <c r="F25" i="3"/>
  <c r="E25" i="3"/>
  <c r="D25" i="3"/>
  <c r="E32" i="3"/>
  <c r="F32" i="3"/>
  <c r="G32" i="3"/>
  <c r="H32" i="3"/>
  <c r="D32" i="3"/>
  <c r="H26" i="3"/>
  <c r="G26" i="3"/>
  <c r="F26" i="3"/>
  <c r="E26" i="3"/>
  <c r="D26" i="3"/>
  <c r="H11" i="3"/>
  <c r="G11" i="3"/>
  <c r="F11" i="3"/>
  <c r="E11" i="3"/>
  <c r="D11" i="3"/>
  <c r="I6" i="7"/>
  <c r="H6" i="7"/>
  <c r="G6" i="7"/>
  <c r="E6" i="7"/>
  <c r="F42" i="7"/>
  <c r="G42" i="7"/>
  <c r="H42" i="7"/>
  <c r="I42" i="7"/>
  <c r="E42" i="7"/>
  <c r="F38" i="7"/>
  <c r="G38" i="7"/>
  <c r="H38" i="7"/>
  <c r="I38" i="7"/>
  <c r="E38" i="7"/>
  <c r="F63" i="7"/>
  <c r="G63" i="7"/>
  <c r="H63" i="7"/>
  <c r="I63" i="7"/>
  <c r="E63" i="7"/>
  <c r="F59" i="7"/>
  <c r="G59" i="7"/>
  <c r="H59" i="7"/>
  <c r="I59" i="7"/>
  <c r="E59" i="7"/>
  <c r="F68" i="7"/>
  <c r="G68" i="7"/>
  <c r="H68" i="7"/>
  <c r="I68" i="7"/>
  <c r="E68" i="7"/>
  <c r="F65" i="7"/>
  <c r="G65" i="7"/>
  <c r="H65" i="7"/>
  <c r="I65" i="7"/>
  <c r="E65" i="7"/>
  <c r="F61" i="7"/>
  <c r="G61" i="7"/>
  <c r="H61" i="7"/>
  <c r="I61" i="7"/>
  <c r="E61" i="7"/>
  <c r="F47" i="7"/>
  <c r="G47" i="7"/>
  <c r="H47" i="7"/>
  <c r="I47" i="7"/>
  <c r="E47" i="7"/>
  <c r="F57" i="7"/>
  <c r="G57" i="7"/>
  <c r="H57" i="7"/>
  <c r="I57" i="7"/>
  <c r="F54" i="7"/>
  <c r="G54" i="7"/>
  <c r="H54" i="7"/>
  <c r="I54" i="7"/>
  <c r="E57" i="7"/>
  <c r="E54" i="7"/>
  <c r="F51" i="7"/>
  <c r="G51" i="7"/>
  <c r="H51" i="7"/>
  <c r="I51" i="7"/>
  <c r="F49" i="7"/>
  <c r="G49" i="7"/>
  <c r="H49" i="7"/>
  <c r="I49" i="7"/>
  <c r="E51" i="7"/>
  <c r="E49" i="7"/>
  <c r="F44" i="7"/>
  <c r="G44" i="7"/>
  <c r="H44" i="7"/>
  <c r="I44" i="7"/>
  <c r="E44" i="7"/>
  <c r="F40" i="7"/>
  <c r="G40" i="7"/>
  <c r="H40" i="7"/>
  <c r="I40" i="7"/>
  <c r="E40" i="7"/>
  <c r="F33" i="7"/>
  <c r="G33" i="7"/>
  <c r="H33" i="7"/>
  <c r="I33" i="7"/>
  <c r="E33" i="7"/>
  <c r="F27" i="7"/>
  <c r="G27" i="7"/>
  <c r="H27" i="7"/>
  <c r="I27" i="7"/>
  <c r="E27" i="7"/>
  <c r="I35" i="7"/>
  <c r="H35" i="7"/>
  <c r="G35" i="7"/>
  <c r="F35" i="7"/>
  <c r="E35" i="7"/>
  <c r="F29" i="7"/>
  <c r="G29" i="7"/>
  <c r="H29" i="7"/>
  <c r="I29" i="7"/>
  <c r="E29" i="7"/>
  <c r="F7" i="7"/>
  <c r="F6" i="7" s="1"/>
  <c r="G7" i="7"/>
  <c r="H7" i="7"/>
  <c r="I7" i="7"/>
  <c r="E7" i="7"/>
  <c r="I25" i="7"/>
  <c r="G25" i="7"/>
  <c r="H25" i="7"/>
  <c r="F25" i="7"/>
  <c r="E25" i="7"/>
  <c r="I20" i="7"/>
  <c r="H20" i="7"/>
  <c r="G20" i="7"/>
  <c r="F20" i="7"/>
  <c r="E20" i="7"/>
  <c r="I17" i="7"/>
  <c r="H17" i="7"/>
  <c r="G17" i="7"/>
  <c r="F17" i="7"/>
  <c r="E17" i="7"/>
  <c r="I13" i="7"/>
  <c r="H13" i="7"/>
  <c r="G13" i="7"/>
  <c r="F13" i="7"/>
  <c r="E13" i="7"/>
  <c r="I9" i="7"/>
  <c r="H9" i="7"/>
  <c r="G9" i="7"/>
  <c r="F9" i="7"/>
  <c r="E9" i="7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G14" i="10" s="1"/>
  <c r="F8" i="10"/>
  <c r="B10" i="8" l="1"/>
  <c r="J14" i="10"/>
  <c r="J22" i="10" s="1"/>
  <c r="J28" i="10" s="1"/>
  <c r="J29" i="10" s="1"/>
  <c r="I14" i="10"/>
  <c r="H14" i="10"/>
  <c r="H28" i="10" s="1"/>
  <c r="F14" i="10"/>
  <c r="G28" i="10"/>
  <c r="F28" i="10" l="1"/>
  <c r="F29" i="10" s="1"/>
  <c r="I28" i="10"/>
</calcChain>
</file>

<file path=xl/sharedStrings.xml><?xml version="1.0" encoding="utf-8"?>
<sst xmlns="http://schemas.openxmlformats.org/spreadsheetml/2006/main" count="280" uniqueCount="124">
  <si>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</si>
  <si>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</si>
  <si>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</si>
  <si>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</si>
  <si>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</si>
  <si>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</si>
  <si>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</si>
  <si>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</si>
  <si>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</si>
  <si>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</si>
  <si>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</si>
  <si>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</si>
  <si>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</si>
  <si>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</si>
  <si>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</si>
  <si>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</si>
  <si>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</si>
  <si>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</si>
  <si>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</si>
  <si>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</si>
  <si>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</si>
  <si>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</si>
  <si>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</si>
  <si>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</si>
  <si>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</si>
  <si>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</si>
  <si>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</si>
  <si>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</si>
  <si>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</si>
  <si>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</si>
  <si>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</si>
  <si>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</si>
  <si>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</si>
  <si>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</si>
  <si>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</si>
  <si>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</si>
  <si>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</si>
  <si>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</si>
  <si>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</si>
  <si>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</si>
  <si>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</si>
  <si>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</si>
  <si>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</si>
  <si>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</si>
  <si>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</si>
  <si>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</si>
  <si>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</si>
  <si>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</si>
  <si>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</si>
  <si>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</si>
  <si>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</si>
  <si>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</si>
  <si>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</si>
  <si>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</si>
  <si>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</si>
  <si>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</si>
  <si>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</si>
  <si>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</si>
  <si>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</si>
  <si>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</si>
  <si>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</si>
  <si>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</si>
  <si>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</si>
  <si>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</si>
  <si>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</si>
  <si>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</si>
  <si>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</si>
  <si>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</si>
  <si>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</si>
  <si>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</si>
  <si>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</si>
  <si>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</si>
  <si>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</si>
  <si>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pristojbi po posebnim propisima i naknada</t>
  </si>
  <si>
    <t>Prihodi od pruženih usluga i od donacija</t>
  </si>
  <si>
    <t>Rezultat poslovanja</t>
  </si>
  <si>
    <t>Financijski rashodi</t>
  </si>
  <si>
    <t>Naknade građanima i kućanstvima</t>
  </si>
  <si>
    <t>Ostali rashodi</t>
  </si>
  <si>
    <t>9 Obrazovanje</t>
  </si>
  <si>
    <t>092 Srednjoškolsko obrazovanje</t>
  </si>
  <si>
    <t>6 Donacije</t>
  </si>
  <si>
    <t xml:space="preserve">  12 Opći prihodi i primici-decentralizirana sredstva</t>
  </si>
  <si>
    <t xml:space="preserve">  52 Pomoći iz drugih proračuna</t>
  </si>
  <si>
    <t xml:space="preserve">  56 Pomoći temeljem prijenosa EU sredstava</t>
  </si>
  <si>
    <t xml:space="preserve">  61 Donacije</t>
  </si>
  <si>
    <t xml:space="preserve">  55 Pomoći od izvanproračunskih korisnika</t>
  </si>
  <si>
    <t>PROGRAM A024109</t>
  </si>
  <si>
    <t>DJELATNOST USTANOVA SREDNJEG ŠKOLSTVA</t>
  </si>
  <si>
    <t>Aktivnost A024109A410901</t>
  </si>
  <si>
    <t>REDOVNA DJELATNOST PRORAČUNSKIH KORISNIKA</t>
  </si>
  <si>
    <t>Izvor financiranja 1</t>
  </si>
  <si>
    <t>Opći prihodi i primici</t>
  </si>
  <si>
    <t>Izvor financiranja 3</t>
  </si>
  <si>
    <t>Vlastiti prihodi</t>
  </si>
  <si>
    <t>Izvor financiranja 4</t>
  </si>
  <si>
    <t>Prihodi za posebne namjene</t>
  </si>
  <si>
    <t>Izvor financiranja 5</t>
  </si>
  <si>
    <t>Pomoći</t>
  </si>
  <si>
    <t>Izvor financiranja 6</t>
  </si>
  <si>
    <t>Donacije</t>
  </si>
  <si>
    <t>Aktivnost A024109A410902</t>
  </si>
  <si>
    <t>IZVANNASTAVNE I OSTALE AKTIVNOSTI</t>
  </si>
  <si>
    <t>Aktivnost A024109A410905</t>
  </si>
  <si>
    <t>NABAVA UDŽBENIKA</t>
  </si>
  <si>
    <t>GRAĐANSKI ODGOJ I ŠKOLA I ZAJEDNICA</t>
  </si>
  <si>
    <t>Aktivnost 024109A410907</t>
  </si>
  <si>
    <t>Aktivnost A024109K410901</t>
  </si>
  <si>
    <t>ODRŽAVANJE I OPREMANJE USTANOVA SREDNJEG ŠKOSLTVA</t>
  </si>
  <si>
    <t>Rashodi za nabavu proizvedene financijske imovine</t>
  </si>
  <si>
    <t>Aktivnost A024109T410902</t>
  </si>
  <si>
    <t>Aktivnost A024109T410905</t>
  </si>
  <si>
    <t>BESPLATNE MENSTRUALNE POTREPŠTINE</t>
  </si>
  <si>
    <t>SUFINANCIRANJE PROJEKATA IZ EU FONDOVA</t>
  </si>
  <si>
    <t>III. GIMNAZIJA</t>
  </si>
  <si>
    <t>FINANCIJSKI PLAN PRORAČUNSKOG KORISNIKA JEDINICE LOKALNE I PODRUČNE (REGIONALNE) SAMOUPRAVE 
ZA 2025. I PROJEKCIJA ZA 2026. I 2027. GODINU</t>
  </si>
  <si>
    <t>Izvršenje 2023.</t>
  </si>
  <si>
    <t>Plan 2024.</t>
  </si>
  <si>
    <t>Plan za 2025.</t>
  </si>
  <si>
    <t>Projekcija 
za 2027.</t>
  </si>
  <si>
    <t>Proračun za 2025.</t>
  </si>
  <si>
    <t>Projekcija proračuna
za 2027.</t>
  </si>
  <si>
    <t>POMOĆNICI U NASTAVI</t>
  </si>
  <si>
    <t>Aktivnost A024109A410903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</si>
</sst>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right" vertic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2"/>
    </xf>
    <xf numFmtId="0" fontId="3" fillId="2" borderId="1" xfId="0" applyNumberFormat="1" applyFont="1" applyFill="1" applyBorder="1" applyAlignment="1" applyProtection="1">
      <alignment horizontal="left" vertical="center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3" fillId="3" borderId="4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0" fontId="25" fillId="2" borderId="1" xfId="0" applyNumberFormat="1" applyFont="1" applyFill="1" applyBorder="1" applyAlignment="1" applyProtection="1">
      <alignment horizontal="left" vertical="center" wrapText="1" inden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 applyProtection="1">
      <alignment horizontal="right" vertical="center" wrapText="1"/>
    </xf>
    <xf numFmtId="3" fontId="6" fillId="3" borderId="3" xfId="0" applyNumberFormat="1" applyFont="1" applyFill="1" applyBorder="1" applyAlignment="1" applyProtection="1">
      <alignment horizontal="right" vertical="center" wrapText="1"/>
    </xf>
    <xf numFmtId="3" fontId="6" fillId="3" borderId="4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4" fillId="0" borderId="2" xfId="0" applyFont="1" applyBorder="1" applyAlignment="1">
      <alignment horizontal="left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 indent="1"/>
    </xf>
    <xf numFmtId="0" fontId="16" fillId="2" borderId="2" xfId="0" applyNumberFormat="1" applyFont="1" applyFill="1" applyBorder="1" applyAlignment="1" applyProtection="1">
      <alignment horizontal="left" vertical="center" wrapText="1" indent="1"/>
    </xf>
    <xf numFmtId="0" fontId="16" fillId="2" borderId="4" xfId="0" applyNumberFormat="1" applyFont="1" applyFill="1" applyBorder="1" applyAlignment="1" applyProtection="1">
      <alignment horizontal="left" vertical="center" wrapText="1" indent="1"/>
    </xf>
    <xf numFmtId="0" fontId="21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0" fontId="23" fillId="2" borderId="1" xfId="0" applyNumberFormat="1" applyFont="1" applyFill="1" applyBorder="1" applyAlignment="1" applyProtection="1">
      <alignment horizontal="left" vertical="center"/>
    </xf>
    <xf numFmtId="0" fontId="23" fillId="2" borderId="2" xfId="0" applyNumberFormat="1" applyFont="1" applyFill="1" applyBorder="1" applyAlignment="1" applyProtection="1">
      <alignment horizontal="left" vertical="center"/>
    </xf>
    <xf numFmtId="0" fontId="23" fillId="2" borderId="4" xfId="0" applyNumberFormat="1" applyFont="1" applyFill="1" applyBorder="1" applyAlignment="1" applyProtection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13" zoomScale="120" zoomScaleNormal="120" workbookViewId="0">
      <selection activeCell="H14" sqref="H1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16" t="s">
        <v>115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8" x14ac:dyDescent="0.25">
      <c r="A2" s="23"/>
      <c r="B2" s="23"/>
      <c r="C2" s="23"/>
      <c r="D2" s="23"/>
      <c r="E2" s="23" t="s">
        <v>114</v>
      </c>
      <c r="F2" s="23"/>
      <c r="G2" s="23"/>
      <c r="H2" s="23"/>
      <c r="I2" s="23"/>
      <c r="J2" s="23"/>
    </row>
    <row r="3" spans="1:10" ht="15.75" x14ac:dyDescent="0.25">
      <c r="A3" s="116" t="s">
        <v>18</v>
      </c>
      <c r="B3" s="116"/>
      <c r="C3" s="116"/>
      <c r="D3" s="116"/>
      <c r="E3" s="116"/>
      <c r="F3" s="116"/>
      <c r="G3" s="116"/>
      <c r="H3" s="116"/>
      <c r="I3" s="129"/>
      <c r="J3" s="129"/>
    </row>
    <row r="4" spans="1:10" ht="18" x14ac:dyDescent="0.25">
      <c r="A4" s="23"/>
      <c r="B4" s="23"/>
      <c r="C4" s="23"/>
      <c r="D4" s="23"/>
      <c r="E4" s="23"/>
      <c r="F4" s="23"/>
      <c r="G4" s="23"/>
      <c r="H4" s="23"/>
      <c r="I4" s="5"/>
      <c r="J4" s="5"/>
    </row>
    <row r="5" spans="1:10" ht="15.75" x14ac:dyDescent="0.25">
      <c r="A5" s="116" t="s">
        <v>24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37</v>
      </c>
    </row>
    <row r="7" spans="1:10" ht="25.5" x14ac:dyDescent="0.25">
      <c r="A7" s="27"/>
      <c r="B7" s="28"/>
      <c r="C7" s="28"/>
      <c r="D7" s="29"/>
      <c r="E7" s="30"/>
      <c r="F7" s="3" t="s">
        <v>116</v>
      </c>
      <c r="G7" s="3" t="s">
        <v>117</v>
      </c>
      <c r="H7" s="3" t="s">
        <v>120</v>
      </c>
      <c r="I7" s="3" t="s">
        <v>44</v>
      </c>
      <c r="J7" s="3" t="s">
        <v>121</v>
      </c>
    </row>
    <row r="8" spans="1:10" x14ac:dyDescent="0.25">
      <c r="A8" s="121" t="s">
        <v>0</v>
      </c>
      <c r="B8" s="115"/>
      <c r="C8" s="115"/>
      <c r="D8" s="115"/>
      <c r="E8" s="130"/>
      <c r="F8" s="31">
        <f>F9+F10</f>
        <v>1956638</v>
      </c>
      <c r="G8" s="31">
        <f t="shared" ref="G8:J8" si="0">G9+G10</f>
        <v>2374100</v>
      </c>
      <c r="H8" s="31">
        <f t="shared" si="0"/>
        <v>2652100</v>
      </c>
      <c r="I8" s="31">
        <f t="shared" si="0"/>
        <v>2635000</v>
      </c>
      <c r="J8" s="31">
        <f t="shared" si="0"/>
        <v>2635300</v>
      </c>
    </row>
    <row r="9" spans="1:10" x14ac:dyDescent="0.25">
      <c r="A9" s="131" t="s">
        <v>38</v>
      </c>
      <c r="B9" s="132"/>
      <c r="C9" s="132"/>
      <c r="D9" s="132"/>
      <c r="E9" s="128"/>
      <c r="F9" s="32">
        <v>1956638</v>
      </c>
      <c r="G9" s="32">
        <v>2374100</v>
      </c>
      <c r="H9" s="32">
        <v>2652100</v>
      </c>
      <c r="I9" s="32">
        <v>2635000</v>
      </c>
      <c r="J9" s="32">
        <v>2635300</v>
      </c>
    </row>
    <row r="10" spans="1:10" x14ac:dyDescent="0.25">
      <c r="A10" s="133" t="s">
        <v>39</v>
      </c>
      <c r="B10" s="128"/>
      <c r="C10" s="128"/>
      <c r="D10" s="128"/>
      <c r="E10" s="128"/>
      <c r="F10" s="32">
        <v>0</v>
      </c>
      <c r="G10" s="32">
        <v>0</v>
      </c>
      <c r="H10" s="32"/>
      <c r="I10" s="32"/>
      <c r="J10" s="32"/>
    </row>
    <row r="11" spans="1:10" x14ac:dyDescent="0.25">
      <c r="A11" s="35" t="s">
        <v>1</v>
      </c>
      <c r="B11" s="44"/>
      <c r="C11" s="44"/>
      <c r="D11" s="44"/>
      <c r="E11" s="44"/>
      <c r="F11" s="31">
        <f>F12+F13</f>
        <v>1952083</v>
      </c>
      <c r="G11" s="31">
        <f t="shared" ref="G11:J11" si="1">G12+G13</f>
        <v>2379100</v>
      </c>
      <c r="H11" s="31">
        <f t="shared" si="1"/>
        <v>2669100</v>
      </c>
      <c r="I11" s="31">
        <f t="shared" si="1"/>
        <v>2640000</v>
      </c>
      <c r="J11" s="31">
        <f t="shared" si="1"/>
        <v>2640300</v>
      </c>
    </row>
    <row r="12" spans="1:10" x14ac:dyDescent="0.25">
      <c r="A12" s="134" t="s">
        <v>40</v>
      </c>
      <c r="B12" s="132"/>
      <c r="C12" s="132"/>
      <c r="D12" s="132"/>
      <c r="E12" s="132"/>
      <c r="F12" s="32">
        <v>1904163</v>
      </c>
      <c r="G12" s="32">
        <v>2287300</v>
      </c>
      <c r="H12" s="32">
        <v>2575800</v>
      </c>
      <c r="I12" s="32">
        <v>2548300</v>
      </c>
      <c r="J12" s="45">
        <v>2549000</v>
      </c>
    </row>
    <row r="13" spans="1:10" x14ac:dyDescent="0.25">
      <c r="A13" s="127" t="s">
        <v>41</v>
      </c>
      <c r="B13" s="128"/>
      <c r="C13" s="128"/>
      <c r="D13" s="128"/>
      <c r="E13" s="128"/>
      <c r="F13" s="46">
        <v>47920</v>
      </c>
      <c r="G13" s="46">
        <v>91800</v>
      </c>
      <c r="H13" s="46">
        <v>93300</v>
      </c>
      <c r="I13" s="46">
        <v>91700</v>
      </c>
      <c r="J13" s="45">
        <v>91300</v>
      </c>
    </row>
    <row r="14" spans="1:10" x14ac:dyDescent="0.25">
      <c r="A14" s="114" t="s">
        <v>64</v>
      </c>
      <c r="B14" s="115"/>
      <c r="C14" s="115"/>
      <c r="D14" s="115"/>
      <c r="E14" s="115"/>
      <c r="F14" s="31">
        <f>F8-F11</f>
        <v>4555</v>
      </c>
      <c r="G14" s="31">
        <f>G8-G11</f>
        <v>-5000</v>
      </c>
      <c r="H14" s="31">
        <f t="shared" ref="H14:J14" si="2">H8-H11</f>
        <v>-17000</v>
      </c>
      <c r="I14" s="31">
        <f t="shared" si="2"/>
        <v>-5000</v>
      </c>
      <c r="J14" s="31">
        <f t="shared" si="2"/>
        <v>-5000</v>
      </c>
    </row>
    <row r="15" spans="1:10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16" t="s">
        <v>25</v>
      </c>
      <c r="B16" s="117"/>
      <c r="C16" s="117"/>
      <c r="D16" s="117"/>
      <c r="E16" s="117"/>
      <c r="F16" s="117"/>
      <c r="G16" s="117"/>
      <c r="H16" s="117"/>
      <c r="I16" s="117"/>
      <c r="J16" s="117"/>
    </row>
    <row r="17" spans="1:10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7"/>
      <c r="B18" s="28"/>
      <c r="C18" s="28"/>
      <c r="D18" s="29"/>
      <c r="E18" s="30"/>
      <c r="F18" s="3" t="s">
        <v>116</v>
      </c>
      <c r="G18" s="3" t="s">
        <v>117</v>
      </c>
      <c r="H18" s="3" t="s">
        <v>120</v>
      </c>
      <c r="I18" s="3" t="s">
        <v>44</v>
      </c>
      <c r="J18" s="3" t="s">
        <v>121</v>
      </c>
    </row>
    <row r="19" spans="1:10" x14ac:dyDescent="0.25">
      <c r="A19" s="127" t="s">
        <v>42</v>
      </c>
      <c r="B19" s="128"/>
      <c r="C19" s="128"/>
      <c r="D19" s="128"/>
      <c r="E19" s="128"/>
      <c r="F19" s="46"/>
      <c r="G19" s="46"/>
      <c r="H19" s="46"/>
      <c r="I19" s="46"/>
      <c r="J19" s="45"/>
    </row>
    <row r="20" spans="1:10" x14ac:dyDescent="0.25">
      <c r="A20" s="127" t="s">
        <v>43</v>
      </c>
      <c r="B20" s="128"/>
      <c r="C20" s="128"/>
      <c r="D20" s="128"/>
      <c r="E20" s="128"/>
      <c r="F20" s="46"/>
      <c r="G20" s="46"/>
      <c r="H20" s="46"/>
      <c r="I20" s="46"/>
      <c r="J20" s="45"/>
    </row>
    <row r="21" spans="1:10" x14ac:dyDescent="0.25">
      <c r="A21" s="114" t="s">
        <v>2</v>
      </c>
      <c r="B21" s="115"/>
      <c r="C21" s="115"/>
      <c r="D21" s="115"/>
      <c r="E21" s="115"/>
      <c r="F21" s="31">
        <f>F19-F20</f>
        <v>0</v>
      </c>
      <c r="G21" s="31">
        <f t="shared" ref="G21:J21" si="3">G19-G20</f>
        <v>0</v>
      </c>
      <c r="H21" s="31">
        <f t="shared" si="3"/>
        <v>0</v>
      </c>
      <c r="I21" s="31">
        <f t="shared" si="3"/>
        <v>0</v>
      </c>
      <c r="J21" s="31">
        <f t="shared" si="3"/>
        <v>0</v>
      </c>
    </row>
    <row r="22" spans="1:10" x14ac:dyDescent="0.25">
      <c r="A22" s="114" t="s">
        <v>65</v>
      </c>
      <c r="B22" s="115"/>
      <c r="C22" s="115"/>
      <c r="D22" s="115"/>
      <c r="E22" s="115"/>
      <c r="F22" s="31">
        <v>0</v>
      </c>
      <c r="G22" s="31">
        <v>0</v>
      </c>
      <c r="H22" s="31">
        <v>0</v>
      </c>
      <c r="I22" s="31"/>
      <c r="J22" s="31">
        <f t="shared" ref="J22" si="4">J14+J21</f>
        <v>-5000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16" t="s">
        <v>66</v>
      </c>
      <c r="B24" s="117"/>
      <c r="C24" s="117"/>
      <c r="D24" s="117"/>
      <c r="E24" s="117"/>
      <c r="F24" s="117"/>
      <c r="G24" s="117"/>
      <c r="H24" s="117"/>
      <c r="I24" s="117"/>
      <c r="J24" s="117"/>
    </row>
    <row r="25" spans="1:10" ht="15.7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5.5" x14ac:dyDescent="0.25">
      <c r="A26" s="27"/>
      <c r="B26" s="28"/>
      <c r="C26" s="28"/>
      <c r="D26" s="29"/>
      <c r="E26" s="30"/>
      <c r="F26" s="3" t="s">
        <v>116</v>
      </c>
      <c r="G26" s="3" t="s">
        <v>117</v>
      </c>
      <c r="H26" s="3" t="s">
        <v>120</v>
      </c>
      <c r="I26" s="3" t="s">
        <v>44</v>
      </c>
      <c r="J26" s="3" t="s">
        <v>121</v>
      </c>
    </row>
    <row r="27" spans="1:10" ht="15" customHeight="1" x14ac:dyDescent="0.25">
      <c r="A27" s="118" t="s">
        <v>67</v>
      </c>
      <c r="B27" s="119"/>
      <c r="C27" s="119"/>
      <c r="D27" s="119"/>
      <c r="E27" s="120"/>
      <c r="F27" s="47">
        <v>17863</v>
      </c>
      <c r="G27" s="47">
        <v>5000</v>
      </c>
      <c r="H27" s="47">
        <v>17000</v>
      </c>
      <c r="I27" s="47">
        <v>5000</v>
      </c>
      <c r="J27" s="48">
        <v>5000</v>
      </c>
    </row>
    <row r="28" spans="1:10" ht="15" customHeight="1" x14ac:dyDescent="0.25">
      <c r="A28" s="114" t="s">
        <v>68</v>
      </c>
      <c r="B28" s="115"/>
      <c r="C28" s="115"/>
      <c r="D28" s="115"/>
      <c r="E28" s="115"/>
      <c r="F28" s="49">
        <f>F14+F27</f>
        <v>22418</v>
      </c>
      <c r="G28" s="49">
        <f t="shared" ref="G28:J28" si="5">G22+G27</f>
        <v>5000</v>
      </c>
      <c r="H28" s="49">
        <f t="shared" si="5"/>
        <v>17000</v>
      </c>
      <c r="I28" s="49">
        <f t="shared" si="5"/>
        <v>5000</v>
      </c>
      <c r="J28" s="50">
        <f t="shared" si="5"/>
        <v>0</v>
      </c>
    </row>
    <row r="29" spans="1:10" ht="45" customHeight="1" x14ac:dyDescent="0.25">
      <c r="A29" s="121" t="s">
        <v>69</v>
      </c>
      <c r="B29" s="122"/>
      <c r="C29" s="122"/>
      <c r="D29" s="122"/>
      <c r="E29" s="123"/>
      <c r="F29" s="49">
        <f>F14+F21+F27-F28</f>
        <v>0</v>
      </c>
      <c r="G29" s="49"/>
      <c r="H29" s="49"/>
      <c r="I29" s="49">
        <v>0</v>
      </c>
      <c r="J29" s="50">
        <f t="shared" ref="J29" si="6">J14+J21+J27-J28</f>
        <v>0</v>
      </c>
    </row>
    <row r="30" spans="1:10" ht="15.75" x14ac:dyDescent="0.25">
      <c r="A30" s="51"/>
      <c r="B30" s="52"/>
      <c r="C30" s="52"/>
      <c r="D30" s="52"/>
      <c r="E30" s="52"/>
      <c r="F30" s="52"/>
      <c r="G30" s="52"/>
      <c r="H30" s="52"/>
      <c r="I30" s="52"/>
      <c r="J30" s="52"/>
    </row>
    <row r="31" spans="1:10" ht="15.75" x14ac:dyDescent="0.25">
      <c r="A31" s="124" t="s">
        <v>63</v>
      </c>
      <c r="B31" s="124"/>
      <c r="C31" s="124"/>
      <c r="D31" s="124"/>
      <c r="E31" s="124"/>
      <c r="F31" s="124"/>
      <c r="G31" s="124"/>
      <c r="H31" s="124"/>
      <c r="I31" s="124"/>
      <c r="J31" s="124"/>
    </row>
    <row r="32" spans="1:10" ht="18" x14ac:dyDescent="0.25">
      <c r="A32" s="53"/>
      <c r="B32" s="54"/>
      <c r="C32" s="54"/>
      <c r="D32" s="54"/>
      <c r="E32" s="54"/>
      <c r="F32" s="54"/>
      <c r="G32" s="54"/>
      <c r="H32" s="55"/>
      <c r="I32" s="55"/>
      <c r="J32" s="55"/>
    </row>
    <row r="33" spans="1:10" ht="25.5" x14ac:dyDescent="0.25">
      <c r="A33" s="56"/>
      <c r="B33" s="57"/>
      <c r="C33" s="57"/>
      <c r="D33" s="58"/>
      <c r="E33" s="59"/>
      <c r="F33" s="60" t="s">
        <v>116</v>
      </c>
      <c r="G33" s="60" t="s">
        <v>117</v>
      </c>
      <c r="H33" s="60" t="s">
        <v>120</v>
      </c>
      <c r="I33" s="60" t="s">
        <v>44</v>
      </c>
      <c r="J33" s="60" t="s">
        <v>121</v>
      </c>
    </row>
    <row r="34" spans="1:10" x14ac:dyDescent="0.25">
      <c r="A34" s="118" t="s">
        <v>67</v>
      </c>
      <c r="B34" s="119"/>
      <c r="C34" s="119"/>
      <c r="D34" s="119"/>
      <c r="E34" s="120"/>
      <c r="F34" s="47">
        <v>0</v>
      </c>
      <c r="G34" s="47">
        <f>F37</f>
        <v>0</v>
      </c>
      <c r="H34" s="47">
        <f>G37</f>
        <v>0</v>
      </c>
      <c r="I34" s="47">
        <f>H37</f>
        <v>0</v>
      </c>
      <c r="J34" s="48">
        <f>I37</f>
        <v>0</v>
      </c>
    </row>
    <row r="35" spans="1:10" ht="28.5" customHeight="1" x14ac:dyDescent="0.25">
      <c r="A35" s="118" t="s">
        <v>70</v>
      </c>
      <c r="B35" s="119"/>
      <c r="C35" s="119"/>
      <c r="D35" s="119"/>
      <c r="E35" s="120"/>
      <c r="F35" s="47">
        <v>0</v>
      </c>
      <c r="G35" s="47"/>
      <c r="H35" s="47">
        <v>0</v>
      </c>
      <c r="I35" s="47">
        <v>0</v>
      </c>
      <c r="J35" s="48">
        <v>0</v>
      </c>
    </row>
    <row r="36" spans="1:10" x14ac:dyDescent="0.25">
      <c r="A36" s="118" t="s">
        <v>71</v>
      </c>
      <c r="B36" s="125"/>
      <c r="C36" s="125"/>
      <c r="D36" s="125"/>
      <c r="E36" s="126"/>
      <c r="F36" s="47">
        <v>0</v>
      </c>
      <c r="G36" s="47">
        <v>0</v>
      </c>
      <c r="H36" s="47">
        <v>0</v>
      </c>
      <c r="I36" s="47">
        <v>0</v>
      </c>
      <c r="J36" s="48">
        <v>0</v>
      </c>
    </row>
    <row r="37" spans="1:10" ht="15" customHeight="1" x14ac:dyDescent="0.25">
      <c r="A37" s="114" t="s">
        <v>68</v>
      </c>
      <c r="B37" s="115"/>
      <c r="C37" s="115"/>
      <c r="D37" s="115"/>
      <c r="E37" s="115"/>
      <c r="F37" s="33">
        <f>F34-F35+F36</f>
        <v>0</v>
      </c>
      <c r="G37" s="33">
        <f t="shared" ref="G37:J37" si="7">G34-G35+G36</f>
        <v>0</v>
      </c>
      <c r="H37" s="33">
        <f t="shared" si="7"/>
        <v>0</v>
      </c>
      <c r="I37" s="33">
        <f t="shared" si="7"/>
        <v>0</v>
      </c>
      <c r="J37" s="61">
        <f t="shared" si="7"/>
        <v>0</v>
      </c>
    </row>
    <row r="38" spans="1:10" ht="17.25" customHeight="1" x14ac:dyDescent="0.25"/>
    <row r="39" spans="1:10" x14ac:dyDescent="0.25">
      <c r="A39" s="112"/>
      <c r="B39" s="113"/>
      <c r="C39" s="113"/>
      <c r="D39" s="113"/>
      <c r="E39" s="113"/>
      <c r="F39" s="113"/>
      <c r="G39" s="113"/>
      <c r="H39" s="113"/>
      <c r="I39" s="113"/>
      <c r="J39" s="113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workbookViewId="0">
      <selection activeCell="F10" sqref="F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6" t="s">
        <v>115</v>
      </c>
      <c r="B1" s="116"/>
      <c r="C1" s="116"/>
      <c r="D1" s="116"/>
      <c r="E1" s="116"/>
      <c r="F1" s="116"/>
      <c r="G1" s="116"/>
      <c r="H1" s="11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6" t="s">
        <v>18</v>
      </c>
      <c r="B3" s="116"/>
      <c r="C3" s="116"/>
      <c r="D3" s="116"/>
      <c r="E3" s="116"/>
      <c r="F3" s="116"/>
      <c r="G3" s="116"/>
      <c r="H3" s="116"/>
    </row>
    <row r="4" spans="1:8" ht="18" x14ac:dyDescent="0.25">
      <c r="A4" s="4"/>
      <c r="B4" s="4"/>
      <c r="C4" s="4" t="s">
        <v>114</v>
      </c>
      <c r="D4" s="4"/>
      <c r="E4" s="4"/>
      <c r="F4" s="4"/>
      <c r="G4" s="5"/>
      <c r="H4" s="5"/>
    </row>
    <row r="5" spans="1:8" ht="18" customHeight="1" x14ac:dyDescent="0.25">
      <c r="A5" s="116" t="s">
        <v>4</v>
      </c>
      <c r="B5" s="116"/>
      <c r="C5" s="116"/>
      <c r="D5" s="116"/>
      <c r="E5" s="116"/>
      <c r="F5" s="116"/>
      <c r="G5" s="116"/>
      <c r="H5" s="11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16" t="s">
        <v>45</v>
      </c>
      <c r="B7" s="116"/>
      <c r="C7" s="116"/>
      <c r="D7" s="116"/>
      <c r="E7" s="116"/>
      <c r="F7" s="116"/>
      <c r="G7" s="116"/>
      <c r="H7" s="116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8" t="s">
        <v>116</v>
      </c>
      <c r="E9" s="19" t="s">
        <v>117</v>
      </c>
      <c r="F9" s="19" t="s">
        <v>118</v>
      </c>
      <c r="G9" s="19" t="s">
        <v>34</v>
      </c>
      <c r="H9" s="19" t="s">
        <v>119</v>
      </c>
    </row>
    <row r="10" spans="1:8" x14ac:dyDescent="0.25">
      <c r="A10" s="38"/>
      <c r="B10" s="39"/>
      <c r="C10" s="37" t="s">
        <v>0</v>
      </c>
      <c r="D10" s="66">
        <v>1956638</v>
      </c>
      <c r="E10" s="67">
        <v>2374100</v>
      </c>
      <c r="F10" s="67">
        <v>2652100</v>
      </c>
      <c r="G10" s="67">
        <v>2635000</v>
      </c>
      <c r="H10" s="67">
        <v>2635300</v>
      </c>
    </row>
    <row r="11" spans="1:8" ht="15.75" customHeight="1" x14ac:dyDescent="0.25">
      <c r="A11" s="11">
        <v>6</v>
      </c>
      <c r="B11" s="11"/>
      <c r="C11" s="11" t="s">
        <v>7</v>
      </c>
      <c r="D11" s="103">
        <f>SUM(D12:D16)</f>
        <v>1956638</v>
      </c>
      <c r="E11" s="103">
        <f>SUM(E12:E16)</f>
        <v>2374100</v>
      </c>
      <c r="F11" s="103">
        <f>SUM(F12:F16)</f>
        <v>2652100</v>
      </c>
      <c r="G11" s="103">
        <f>SUM(G12:G16)</f>
        <v>2635000</v>
      </c>
      <c r="H11" s="103">
        <f>SUM(H12:H16)</f>
        <v>2635300</v>
      </c>
    </row>
    <row r="12" spans="1:8" ht="38.25" x14ac:dyDescent="0.25">
      <c r="A12" s="11"/>
      <c r="B12" s="16">
        <v>63</v>
      </c>
      <c r="C12" s="16" t="s">
        <v>28</v>
      </c>
      <c r="D12" s="8">
        <v>1643845</v>
      </c>
      <c r="E12" s="9">
        <v>2029000</v>
      </c>
      <c r="F12" s="9">
        <v>2303500</v>
      </c>
      <c r="G12" s="9">
        <v>2287300</v>
      </c>
      <c r="H12" s="9">
        <v>2287300</v>
      </c>
    </row>
    <row r="13" spans="1:8" x14ac:dyDescent="0.25">
      <c r="A13" s="11"/>
      <c r="B13" s="16">
        <v>64</v>
      </c>
      <c r="C13" s="16" t="s">
        <v>72</v>
      </c>
      <c r="D13" s="8">
        <v>0</v>
      </c>
      <c r="E13" s="9">
        <v>0</v>
      </c>
      <c r="F13" s="9">
        <v>0</v>
      </c>
      <c r="G13" s="9">
        <v>0</v>
      </c>
      <c r="H13" s="9"/>
    </row>
    <row r="14" spans="1:8" ht="38.25" x14ac:dyDescent="0.25">
      <c r="A14" s="11"/>
      <c r="B14" s="16">
        <v>65</v>
      </c>
      <c r="C14" s="16" t="s">
        <v>73</v>
      </c>
      <c r="D14" s="8">
        <v>917</v>
      </c>
      <c r="E14" s="9">
        <v>7000</v>
      </c>
      <c r="F14" s="9">
        <v>7000</v>
      </c>
      <c r="G14" s="9">
        <v>7000</v>
      </c>
      <c r="H14" s="9">
        <v>7000</v>
      </c>
    </row>
    <row r="15" spans="1:8" ht="25.5" x14ac:dyDescent="0.25">
      <c r="A15" s="11"/>
      <c r="B15" s="16">
        <v>66</v>
      </c>
      <c r="C15" s="16" t="s">
        <v>74</v>
      </c>
      <c r="D15" s="8">
        <v>39430</v>
      </c>
      <c r="E15" s="9">
        <v>43400</v>
      </c>
      <c r="F15" s="9">
        <v>49000</v>
      </c>
      <c r="G15" s="9">
        <v>51000</v>
      </c>
      <c r="H15" s="9">
        <v>52000</v>
      </c>
    </row>
    <row r="16" spans="1:8" ht="38.25" x14ac:dyDescent="0.25">
      <c r="A16" s="12"/>
      <c r="B16" s="12">
        <v>67</v>
      </c>
      <c r="C16" s="16" t="s">
        <v>29</v>
      </c>
      <c r="D16" s="8">
        <v>272446</v>
      </c>
      <c r="E16" s="9">
        <v>294700</v>
      </c>
      <c r="F16" s="9">
        <v>292600</v>
      </c>
      <c r="G16" s="9">
        <v>289700</v>
      </c>
      <c r="H16" s="9">
        <v>289000</v>
      </c>
    </row>
    <row r="17" spans="1:8" x14ac:dyDescent="0.25">
      <c r="A17" s="12"/>
      <c r="B17" s="12">
        <v>92</v>
      </c>
      <c r="C17" s="16" t="s">
        <v>75</v>
      </c>
      <c r="D17" s="107">
        <v>22418</v>
      </c>
      <c r="E17" s="108">
        <v>5000</v>
      </c>
      <c r="F17" s="108">
        <v>17000</v>
      </c>
      <c r="G17" s="108">
        <v>5000</v>
      </c>
      <c r="H17" s="108">
        <v>5000</v>
      </c>
    </row>
    <row r="18" spans="1:8" ht="25.5" x14ac:dyDescent="0.25">
      <c r="A18" s="14">
        <v>7</v>
      </c>
      <c r="B18" s="15"/>
      <c r="C18" s="24" t="s">
        <v>8</v>
      </c>
      <c r="D18" s="8">
        <v>0</v>
      </c>
      <c r="E18" s="9">
        <v>0</v>
      </c>
      <c r="F18" s="9">
        <v>0</v>
      </c>
      <c r="G18" s="9">
        <v>0</v>
      </c>
      <c r="H18" s="9">
        <v>0</v>
      </c>
    </row>
    <row r="19" spans="1:8" ht="38.25" x14ac:dyDescent="0.25">
      <c r="A19" s="16"/>
      <c r="B19" s="16">
        <v>72</v>
      </c>
      <c r="C19" s="25" t="s">
        <v>27</v>
      </c>
      <c r="D19" s="8">
        <v>0</v>
      </c>
      <c r="E19" s="9">
        <v>0</v>
      </c>
      <c r="F19" s="9">
        <v>0</v>
      </c>
      <c r="G19" s="9">
        <v>0</v>
      </c>
      <c r="H19" s="10">
        <v>0</v>
      </c>
    </row>
    <row r="22" spans="1:8" ht="15.75" x14ac:dyDescent="0.25">
      <c r="A22" s="116" t="s">
        <v>46</v>
      </c>
      <c r="B22" s="135"/>
      <c r="C22" s="135"/>
      <c r="D22" s="135"/>
      <c r="E22" s="135"/>
      <c r="F22" s="135"/>
      <c r="G22" s="135"/>
      <c r="H22" s="135"/>
    </row>
    <row r="23" spans="1:8" ht="18" x14ac:dyDescent="0.25">
      <c r="A23" s="4"/>
      <c r="B23" s="4"/>
      <c r="C23" s="4"/>
      <c r="D23" s="4"/>
      <c r="E23" s="4"/>
      <c r="F23" s="4"/>
      <c r="G23" s="5"/>
      <c r="H23" s="5"/>
    </row>
    <row r="24" spans="1:8" ht="25.5" x14ac:dyDescent="0.25">
      <c r="A24" s="19" t="s">
        <v>5</v>
      </c>
      <c r="B24" s="18" t="s">
        <v>6</v>
      </c>
      <c r="C24" s="18" t="s">
        <v>9</v>
      </c>
      <c r="D24" s="18" t="s">
        <v>116</v>
      </c>
      <c r="E24" s="19" t="s">
        <v>117</v>
      </c>
      <c r="F24" s="19" t="s">
        <v>118</v>
      </c>
      <c r="G24" s="19" t="s">
        <v>34</v>
      </c>
      <c r="H24" s="19" t="s">
        <v>119</v>
      </c>
    </row>
    <row r="25" spans="1:8" x14ac:dyDescent="0.25">
      <c r="A25" s="38"/>
      <c r="B25" s="39"/>
      <c r="C25" s="37" t="s">
        <v>1</v>
      </c>
      <c r="D25" s="109">
        <f>SUM(D26,D32)</f>
        <v>1952083</v>
      </c>
      <c r="E25" s="109">
        <f>SUM(E26,E32)</f>
        <v>2379100</v>
      </c>
      <c r="F25" s="109">
        <f>SUM(F26,F32)</f>
        <v>2669100</v>
      </c>
      <c r="G25" s="109">
        <f>SUM(G26,G32)</f>
        <v>2640000</v>
      </c>
      <c r="H25" s="109">
        <f>SUM(H26,H32)</f>
        <v>2640300</v>
      </c>
    </row>
    <row r="26" spans="1:8" ht="15.75" customHeight="1" x14ac:dyDescent="0.25">
      <c r="A26" s="11">
        <v>3</v>
      </c>
      <c r="B26" s="11"/>
      <c r="C26" s="11" t="s">
        <v>10</v>
      </c>
      <c r="D26" s="103">
        <f>SUM(D27:D31)</f>
        <v>1904163</v>
      </c>
      <c r="E26" s="103">
        <f>SUM(E27:E31)</f>
        <v>2287300</v>
      </c>
      <c r="F26" s="103">
        <f>SUM(F27:F31)</f>
        <v>2575800</v>
      </c>
      <c r="G26" s="103">
        <f>SUM(G27:G31)</f>
        <v>2548300</v>
      </c>
      <c r="H26" s="103">
        <f>SUM(H27:H31)</f>
        <v>2549000</v>
      </c>
    </row>
    <row r="27" spans="1:8" ht="15.75" customHeight="1" x14ac:dyDescent="0.25">
      <c r="A27" s="11"/>
      <c r="B27" s="16">
        <v>31</v>
      </c>
      <c r="C27" s="16" t="s">
        <v>11</v>
      </c>
      <c r="D27" s="8">
        <v>1587940</v>
      </c>
      <c r="E27" s="9">
        <v>1989300</v>
      </c>
      <c r="F27" s="9">
        <v>2262400</v>
      </c>
      <c r="G27" s="9">
        <v>2262100</v>
      </c>
      <c r="H27" s="9">
        <v>2262000</v>
      </c>
    </row>
    <row r="28" spans="1:8" x14ac:dyDescent="0.25">
      <c r="A28" s="12"/>
      <c r="B28" s="12">
        <v>32</v>
      </c>
      <c r="C28" s="12" t="s">
        <v>21</v>
      </c>
      <c r="D28" s="8">
        <v>305143</v>
      </c>
      <c r="E28" s="9">
        <v>292900</v>
      </c>
      <c r="F28" s="9">
        <v>307700</v>
      </c>
      <c r="G28" s="9">
        <v>281000</v>
      </c>
      <c r="H28" s="9">
        <v>281800</v>
      </c>
    </row>
    <row r="29" spans="1:8" x14ac:dyDescent="0.25">
      <c r="A29" s="12"/>
      <c r="B29" s="12">
        <v>34</v>
      </c>
      <c r="C29" s="12" t="s">
        <v>76</v>
      </c>
      <c r="D29" s="8">
        <v>9285</v>
      </c>
      <c r="E29" s="9">
        <v>3000</v>
      </c>
      <c r="F29" s="9">
        <v>1500</v>
      </c>
      <c r="G29" s="9">
        <v>1000</v>
      </c>
      <c r="H29" s="9">
        <v>1000</v>
      </c>
    </row>
    <row r="30" spans="1:8" x14ac:dyDescent="0.25">
      <c r="A30" s="12"/>
      <c r="B30" s="12">
        <v>37</v>
      </c>
      <c r="C30" s="12" t="s">
        <v>77</v>
      </c>
      <c r="D30" s="8">
        <v>0</v>
      </c>
      <c r="E30" s="9">
        <v>1700</v>
      </c>
      <c r="F30" s="9">
        <v>1700</v>
      </c>
      <c r="G30" s="9">
        <v>1700</v>
      </c>
      <c r="H30" s="9">
        <v>1700</v>
      </c>
    </row>
    <row r="31" spans="1:8" x14ac:dyDescent="0.25">
      <c r="A31" s="12"/>
      <c r="B31" s="12">
        <v>38</v>
      </c>
      <c r="C31" s="12" t="s">
        <v>78</v>
      </c>
      <c r="D31" s="8">
        <v>1795</v>
      </c>
      <c r="E31" s="9">
        <v>400</v>
      </c>
      <c r="F31" s="9">
        <v>2500</v>
      </c>
      <c r="G31" s="9">
        <v>2500</v>
      </c>
      <c r="H31" s="9">
        <v>2500</v>
      </c>
    </row>
    <row r="32" spans="1:8" ht="25.5" x14ac:dyDescent="0.25">
      <c r="A32" s="14">
        <v>4</v>
      </c>
      <c r="B32" s="15"/>
      <c r="C32" s="24" t="s">
        <v>12</v>
      </c>
      <c r="D32" s="103">
        <f>SUM(D33)</f>
        <v>47920</v>
      </c>
      <c r="E32" s="103">
        <f t="shared" ref="E32:H32" si="0">SUM(E33)</f>
        <v>91800</v>
      </c>
      <c r="F32" s="103">
        <f t="shared" si="0"/>
        <v>93300</v>
      </c>
      <c r="G32" s="103">
        <f t="shared" si="0"/>
        <v>91700</v>
      </c>
      <c r="H32" s="103">
        <f t="shared" si="0"/>
        <v>91300</v>
      </c>
    </row>
    <row r="33" spans="1:8" ht="38.25" x14ac:dyDescent="0.25">
      <c r="A33" s="16"/>
      <c r="B33" s="16">
        <v>42</v>
      </c>
      <c r="C33" s="25" t="s">
        <v>30</v>
      </c>
      <c r="D33" s="8">
        <v>47920</v>
      </c>
      <c r="E33" s="9">
        <v>91800</v>
      </c>
      <c r="F33" s="9">
        <v>93300</v>
      </c>
      <c r="G33" s="9">
        <v>91700</v>
      </c>
      <c r="H33" s="10">
        <v>91300</v>
      </c>
    </row>
  </sheetData>
  <mergeCells count="5">
    <mergeCell ref="A22:H22"/>
    <mergeCell ref="A1:H1"/>
    <mergeCell ref="A3:H3"/>
    <mergeCell ref="A5:H5"/>
    <mergeCell ref="A7:H7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4"/>
  <sheetViews>
    <sheetView tabSelected="1" topLeftCell="A10" workbookViewId="0">
      <selection activeCell="K32" sqref="K3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6" t="s">
        <v>115</v>
      </c>
      <c r="B1" s="116"/>
      <c r="C1" s="116"/>
      <c r="D1" s="116"/>
      <c r="E1" s="116"/>
      <c r="F1" s="116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116" t="s">
        <v>18</v>
      </c>
      <c r="B3" s="116"/>
      <c r="C3" s="116"/>
      <c r="D3" s="116"/>
      <c r="E3" s="116"/>
      <c r="F3" s="116"/>
    </row>
    <row r="4" spans="1:6" ht="18" x14ac:dyDescent="0.25">
      <c r="A4" t="s">
        <v>114</v>
      </c>
      <c r="B4" s="23"/>
      <c r="C4" s="23"/>
      <c r="D4" s="23"/>
      <c r="E4" s="5"/>
      <c r="F4" s="5"/>
    </row>
    <row r="5" spans="1:6" ht="18" customHeight="1" x14ac:dyDescent="0.25">
      <c r="A5" s="116" t="s">
        <v>4</v>
      </c>
      <c r="B5" s="116"/>
      <c r="C5" s="116"/>
      <c r="D5" s="116"/>
      <c r="E5" s="116"/>
      <c r="F5" s="116"/>
    </row>
    <row r="6" spans="1:6" ht="18" x14ac:dyDescent="0.25">
      <c r="A6" s="23"/>
      <c r="B6" s="23"/>
      <c r="C6" s="23"/>
      <c r="D6" s="23"/>
      <c r="E6" s="5"/>
      <c r="F6" s="5"/>
    </row>
    <row r="7" spans="1:6" ht="15.75" customHeight="1" x14ac:dyDescent="0.25">
      <c r="A7" s="116" t="s">
        <v>47</v>
      </c>
      <c r="B7" s="116"/>
      <c r="C7" s="116"/>
      <c r="D7" s="116"/>
      <c r="E7" s="116"/>
      <c r="F7" s="116"/>
    </row>
    <row r="8" spans="1:6" ht="18" x14ac:dyDescent="0.25">
      <c r="A8" s="23"/>
      <c r="B8" s="23"/>
      <c r="C8" s="23"/>
      <c r="D8" s="23"/>
      <c r="E8" s="5"/>
      <c r="F8" s="5"/>
    </row>
    <row r="9" spans="1:6" ht="25.5" x14ac:dyDescent="0.25">
      <c r="A9" s="19" t="s">
        <v>49</v>
      </c>
      <c r="B9" s="18" t="s">
        <v>116</v>
      </c>
      <c r="C9" s="19" t="s">
        <v>117</v>
      </c>
      <c r="D9" s="19" t="s">
        <v>118</v>
      </c>
      <c r="E9" s="19" t="s">
        <v>34</v>
      </c>
      <c r="F9" s="19" t="s">
        <v>119</v>
      </c>
    </row>
    <row r="10" spans="1:6" x14ac:dyDescent="0.25">
      <c r="A10" s="40" t="s">
        <v>0</v>
      </c>
      <c r="B10" s="109">
        <f>SUM(B11,B14,B16,B18,B21)</f>
        <v>1956638</v>
      </c>
      <c r="C10" s="109">
        <f>SUM(C11,C14,C16,C18,C21)</f>
        <v>2374100</v>
      </c>
      <c r="D10" s="109">
        <f>SUM(D11,D14,D16,D18,D21)</f>
        <v>2652100</v>
      </c>
      <c r="E10" s="109">
        <f>SUM(E11,E14,E16,E18,E21)</f>
        <v>2635000</v>
      </c>
      <c r="F10" s="109">
        <f>SUM(F11,F14,F16,F18,F21)</f>
        <v>2635300</v>
      </c>
    </row>
    <row r="11" spans="1:6" x14ac:dyDescent="0.25">
      <c r="A11" s="24" t="s">
        <v>53</v>
      </c>
      <c r="B11" s="110">
        <f>SUM(B12:B13)</f>
        <v>272446</v>
      </c>
      <c r="C11" s="110">
        <f t="shared" ref="C11:F11" si="0">SUM(C12:C13)</f>
        <v>294700</v>
      </c>
      <c r="D11" s="110">
        <f t="shared" si="0"/>
        <v>292600</v>
      </c>
      <c r="E11" s="110">
        <f t="shared" si="0"/>
        <v>289700</v>
      </c>
      <c r="F11" s="110">
        <f t="shared" si="0"/>
        <v>289000</v>
      </c>
    </row>
    <row r="12" spans="1:6" x14ac:dyDescent="0.25">
      <c r="A12" s="13" t="s">
        <v>54</v>
      </c>
      <c r="B12" s="9">
        <v>94398</v>
      </c>
      <c r="C12" s="9">
        <v>144000</v>
      </c>
      <c r="D12" s="9">
        <v>154400</v>
      </c>
      <c r="E12" s="9">
        <v>151500</v>
      </c>
      <c r="F12" s="9">
        <v>150800</v>
      </c>
    </row>
    <row r="13" spans="1:6" ht="25.5" x14ac:dyDescent="0.25">
      <c r="A13" s="17" t="s">
        <v>82</v>
      </c>
      <c r="B13" s="9">
        <v>178048</v>
      </c>
      <c r="C13" s="9">
        <v>150700</v>
      </c>
      <c r="D13" s="9">
        <v>138200</v>
      </c>
      <c r="E13" s="9">
        <v>138200</v>
      </c>
      <c r="F13" s="9">
        <v>138200</v>
      </c>
    </row>
    <row r="14" spans="1:6" s="78" customFormat="1" x14ac:dyDescent="0.25">
      <c r="A14" s="76" t="s">
        <v>55</v>
      </c>
      <c r="B14" s="77">
        <v>31119</v>
      </c>
      <c r="C14" s="77">
        <v>33400</v>
      </c>
      <c r="D14" s="77">
        <v>35000</v>
      </c>
      <c r="E14" s="77">
        <v>36000</v>
      </c>
      <c r="F14" s="77">
        <v>36000</v>
      </c>
    </row>
    <row r="15" spans="1:6" x14ac:dyDescent="0.25">
      <c r="A15" s="17" t="s">
        <v>56</v>
      </c>
      <c r="B15" s="9">
        <v>31119</v>
      </c>
      <c r="C15" s="9">
        <v>33400</v>
      </c>
      <c r="D15" s="9">
        <v>35000</v>
      </c>
      <c r="E15" s="9">
        <v>36000</v>
      </c>
      <c r="F15" s="9">
        <v>36000</v>
      </c>
    </row>
    <row r="16" spans="1:6" s="78" customFormat="1" ht="25.5" x14ac:dyDescent="0.25">
      <c r="A16" s="11" t="s">
        <v>51</v>
      </c>
      <c r="B16" s="79">
        <v>917</v>
      </c>
      <c r="C16" s="77">
        <v>7000</v>
      </c>
      <c r="D16" s="77">
        <v>7000</v>
      </c>
      <c r="E16" s="77">
        <v>7000</v>
      </c>
      <c r="F16" s="77">
        <v>7000</v>
      </c>
    </row>
    <row r="17" spans="1:6" ht="25.5" x14ac:dyDescent="0.25">
      <c r="A17" s="17" t="s">
        <v>52</v>
      </c>
      <c r="B17" s="8">
        <v>917</v>
      </c>
      <c r="C17" s="9">
        <v>7000</v>
      </c>
      <c r="D17" s="9">
        <v>7000</v>
      </c>
      <c r="E17" s="9">
        <v>7000</v>
      </c>
      <c r="F17" s="9">
        <v>7000</v>
      </c>
    </row>
    <row r="18" spans="1:6" s="78" customFormat="1" x14ac:dyDescent="0.25">
      <c r="A18" s="40" t="s">
        <v>50</v>
      </c>
      <c r="B18" s="110">
        <f>SUM(B19:B20)</f>
        <v>1643845</v>
      </c>
      <c r="C18" s="110">
        <f>SUM(C19:C20)</f>
        <v>2029000</v>
      </c>
      <c r="D18" s="110">
        <f>SUM(D19:D20)</f>
        <v>2303500</v>
      </c>
      <c r="E18" s="110">
        <f>SUM(E19:E20)</f>
        <v>2287300</v>
      </c>
      <c r="F18" s="110">
        <f>SUM(F19:F20)</f>
        <v>2287300</v>
      </c>
    </row>
    <row r="19" spans="1:6" ht="25.5" x14ac:dyDescent="0.25">
      <c r="A19" s="75" t="s">
        <v>83</v>
      </c>
      <c r="B19" s="8">
        <v>1613934</v>
      </c>
      <c r="C19" s="9">
        <v>2005000</v>
      </c>
      <c r="D19" s="9">
        <v>2264500</v>
      </c>
      <c r="E19" s="9">
        <v>2263300</v>
      </c>
      <c r="F19" s="10">
        <v>2263300</v>
      </c>
    </row>
    <row r="20" spans="1:6" ht="25.5" x14ac:dyDescent="0.25">
      <c r="A20" s="75" t="s">
        <v>84</v>
      </c>
      <c r="B20" s="8">
        <v>29911</v>
      </c>
      <c r="C20" s="9">
        <v>24000</v>
      </c>
      <c r="D20" s="9">
        <v>39000</v>
      </c>
      <c r="E20" s="9">
        <v>24000</v>
      </c>
      <c r="F20" s="10">
        <v>24000</v>
      </c>
    </row>
    <row r="21" spans="1:6" s="78" customFormat="1" x14ac:dyDescent="0.25">
      <c r="A21" s="40" t="s">
        <v>81</v>
      </c>
      <c r="B21" s="79">
        <v>8311</v>
      </c>
      <c r="C21" s="77">
        <v>10000</v>
      </c>
      <c r="D21" s="77">
        <v>14000</v>
      </c>
      <c r="E21" s="77">
        <v>15000</v>
      </c>
      <c r="F21" s="80">
        <v>16000</v>
      </c>
    </row>
    <row r="22" spans="1:6" x14ac:dyDescent="0.25">
      <c r="A22" s="75" t="s">
        <v>85</v>
      </c>
      <c r="B22" s="8">
        <v>8311</v>
      </c>
      <c r="C22" s="9">
        <v>10000</v>
      </c>
      <c r="D22" s="9">
        <v>14000</v>
      </c>
      <c r="E22" s="9">
        <v>15000</v>
      </c>
      <c r="F22" s="10">
        <v>16000</v>
      </c>
    </row>
    <row r="23" spans="1:6" x14ac:dyDescent="0.25">
      <c r="A23" s="17"/>
      <c r="B23" s="8"/>
      <c r="C23" s="9"/>
      <c r="D23" s="9"/>
      <c r="E23" s="9"/>
      <c r="F23" s="10"/>
    </row>
    <row r="26" spans="1:6" ht="15.75" customHeight="1" x14ac:dyDescent="0.25">
      <c r="A26" s="116" t="s">
        <v>48</v>
      </c>
      <c r="B26" s="116"/>
      <c r="C26" s="116"/>
      <c r="D26" s="116"/>
      <c r="E26" s="116"/>
      <c r="F26" s="116"/>
    </row>
    <row r="27" spans="1:6" ht="18" x14ac:dyDescent="0.25">
      <c r="A27" s="23"/>
      <c r="B27" s="23"/>
      <c r="C27" s="23"/>
      <c r="D27" s="23"/>
      <c r="E27" s="5"/>
      <c r="F27" s="5"/>
    </row>
    <row r="28" spans="1:6" ht="25.5" x14ac:dyDescent="0.25">
      <c r="A28" s="19" t="s">
        <v>49</v>
      </c>
      <c r="B28" s="18" t="s">
        <v>116</v>
      </c>
      <c r="C28" s="19" t="s">
        <v>117</v>
      </c>
      <c r="D28" s="19" t="s">
        <v>118</v>
      </c>
      <c r="E28" s="19" t="s">
        <v>34</v>
      </c>
      <c r="F28" s="19" t="s">
        <v>119</v>
      </c>
    </row>
    <row r="29" spans="1:6" x14ac:dyDescent="0.25">
      <c r="A29" s="40" t="s">
        <v>1</v>
      </c>
      <c r="B29" s="109">
        <f>SUM(B30,B33,B35,B37,B41)</f>
        <v>1952083</v>
      </c>
      <c r="C29" s="109">
        <f>SUM(C30,C33,C35,C37,C41)</f>
        <v>2379100</v>
      </c>
      <c r="D29" s="109">
        <f>SUM(D30,D33,D35,D37,D41)</f>
        <v>2669100</v>
      </c>
      <c r="E29" s="109">
        <f>SUM(E30,E33,E35,E37,E41)</f>
        <v>2640000</v>
      </c>
      <c r="F29" s="109">
        <f>SUM(F30,F33,F35,F37,F41)</f>
        <v>2640300</v>
      </c>
    </row>
    <row r="30" spans="1:6" s="78" customFormat="1" ht="15.75" customHeight="1" x14ac:dyDescent="0.25">
      <c r="A30" s="24" t="s">
        <v>53</v>
      </c>
      <c r="B30" s="110">
        <f>SUM(B31:B32)</f>
        <v>247834</v>
      </c>
      <c r="C30" s="110">
        <f t="shared" ref="C30:F30" si="1">SUM(C31:C32)</f>
        <v>294700</v>
      </c>
      <c r="D30" s="110">
        <f t="shared" si="1"/>
        <v>292600</v>
      </c>
      <c r="E30" s="110">
        <f t="shared" si="1"/>
        <v>289700</v>
      </c>
      <c r="F30" s="110">
        <f t="shared" si="1"/>
        <v>289000</v>
      </c>
    </row>
    <row r="31" spans="1:6" x14ac:dyDescent="0.25">
      <c r="A31" s="13" t="s">
        <v>54</v>
      </c>
      <c r="B31" s="8">
        <v>105976</v>
      </c>
      <c r="C31" s="9">
        <v>144000</v>
      </c>
      <c r="D31" s="9">
        <v>154400</v>
      </c>
      <c r="E31" s="9">
        <v>151500</v>
      </c>
      <c r="F31" s="9">
        <v>150800</v>
      </c>
    </row>
    <row r="32" spans="1:6" ht="25.5" x14ac:dyDescent="0.25">
      <c r="A32" s="17" t="s">
        <v>82</v>
      </c>
      <c r="B32" s="8">
        <v>141858</v>
      </c>
      <c r="C32" s="9">
        <v>150700</v>
      </c>
      <c r="D32" s="9">
        <v>138200</v>
      </c>
      <c r="E32" s="9">
        <v>138200</v>
      </c>
      <c r="F32" s="9">
        <v>138200</v>
      </c>
    </row>
    <row r="33" spans="1:6" s="78" customFormat="1" x14ac:dyDescent="0.25">
      <c r="A33" s="24" t="s">
        <v>55</v>
      </c>
      <c r="B33" s="79">
        <v>20386</v>
      </c>
      <c r="C33" s="77">
        <v>33400</v>
      </c>
      <c r="D33" s="77">
        <v>35000</v>
      </c>
      <c r="E33" s="77">
        <v>36000</v>
      </c>
      <c r="F33" s="77">
        <v>36000</v>
      </c>
    </row>
    <row r="34" spans="1:6" x14ac:dyDescent="0.25">
      <c r="A34" s="81" t="s">
        <v>56</v>
      </c>
      <c r="B34" s="8">
        <v>20386</v>
      </c>
      <c r="C34" s="9">
        <v>33400</v>
      </c>
      <c r="D34" s="9">
        <v>35000</v>
      </c>
      <c r="E34" s="9">
        <v>36000</v>
      </c>
      <c r="F34" s="9">
        <v>36000</v>
      </c>
    </row>
    <row r="35" spans="1:6" s="78" customFormat="1" ht="25.5" x14ac:dyDescent="0.25">
      <c r="A35" s="24" t="s">
        <v>51</v>
      </c>
      <c r="B35" s="79">
        <v>917</v>
      </c>
      <c r="C35" s="77">
        <v>7000</v>
      </c>
      <c r="D35" s="77">
        <v>7000</v>
      </c>
      <c r="E35" s="77">
        <v>7000</v>
      </c>
      <c r="F35" s="77">
        <v>7000</v>
      </c>
    </row>
    <row r="36" spans="1:6" ht="25.5" x14ac:dyDescent="0.25">
      <c r="A36" s="81" t="s">
        <v>52</v>
      </c>
      <c r="B36" s="8">
        <v>917</v>
      </c>
      <c r="C36" s="9">
        <v>7000</v>
      </c>
      <c r="D36" s="9">
        <v>7000</v>
      </c>
      <c r="E36" s="9">
        <v>7000</v>
      </c>
      <c r="F36" s="9">
        <v>7000</v>
      </c>
    </row>
    <row r="37" spans="1:6" s="78" customFormat="1" x14ac:dyDescent="0.25">
      <c r="A37" s="24" t="s">
        <v>50</v>
      </c>
      <c r="B37" s="111">
        <f>SUM(B38:B40)</f>
        <v>1674635</v>
      </c>
      <c r="C37" s="111">
        <f t="shared" ref="C37:F37" si="2">SUM(C38:C40)</f>
        <v>2034000</v>
      </c>
      <c r="D37" s="111">
        <f t="shared" si="2"/>
        <v>2320500</v>
      </c>
      <c r="E37" s="111">
        <f t="shared" si="2"/>
        <v>2292300</v>
      </c>
      <c r="F37" s="111">
        <f t="shared" si="2"/>
        <v>2292300</v>
      </c>
    </row>
    <row r="38" spans="1:6" ht="25.5" x14ac:dyDescent="0.25">
      <c r="A38" s="81" t="s">
        <v>83</v>
      </c>
      <c r="B38" s="8">
        <v>1612476</v>
      </c>
      <c r="C38" s="9">
        <v>2005000</v>
      </c>
      <c r="D38" s="9">
        <v>2264500</v>
      </c>
      <c r="E38" s="9">
        <v>2263300</v>
      </c>
      <c r="F38" s="9">
        <v>2263300</v>
      </c>
    </row>
    <row r="39" spans="1:6" ht="25.5" x14ac:dyDescent="0.25">
      <c r="A39" s="81" t="s">
        <v>86</v>
      </c>
      <c r="B39" s="8">
        <v>0</v>
      </c>
      <c r="C39" s="9">
        <v>0</v>
      </c>
      <c r="D39" s="9">
        <v>0</v>
      </c>
      <c r="E39" s="9">
        <v>0</v>
      </c>
      <c r="F39" s="9">
        <v>0</v>
      </c>
    </row>
    <row r="40" spans="1:6" ht="25.5" x14ac:dyDescent="0.25">
      <c r="A40" s="81" t="s">
        <v>84</v>
      </c>
      <c r="B40" s="8">
        <v>62159</v>
      </c>
      <c r="C40" s="9">
        <v>29000</v>
      </c>
      <c r="D40" s="9">
        <v>56000</v>
      </c>
      <c r="E40" s="9">
        <v>29000</v>
      </c>
      <c r="F40" s="9">
        <v>29000</v>
      </c>
    </row>
    <row r="41" spans="1:6" s="78" customFormat="1" x14ac:dyDescent="0.25">
      <c r="A41" s="24" t="s">
        <v>81</v>
      </c>
      <c r="B41" s="79">
        <v>8311</v>
      </c>
      <c r="C41" s="77">
        <v>10000</v>
      </c>
      <c r="D41" s="77">
        <v>14000</v>
      </c>
      <c r="E41" s="77">
        <v>15000</v>
      </c>
      <c r="F41" s="77">
        <v>16000</v>
      </c>
    </row>
    <row r="42" spans="1:6" x14ac:dyDescent="0.25">
      <c r="A42" s="81" t="s">
        <v>85</v>
      </c>
      <c r="B42" s="8">
        <v>8311</v>
      </c>
      <c r="C42" s="9">
        <v>10000</v>
      </c>
      <c r="D42" s="9">
        <v>14000</v>
      </c>
      <c r="E42" s="9">
        <v>15000</v>
      </c>
      <c r="F42" s="9">
        <v>16000</v>
      </c>
    </row>
    <row r="43" spans="1:6" x14ac:dyDescent="0.25">
      <c r="A43" s="24"/>
      <c r="B43" s="8"/>
      <c r="C43" s="9"/>
      <c r="D43" s="9"/>
      <c r="E43" s="9"/>
      <c r="F43" s="9"/>
    </row>
    <row r="44" spans="1:6" x14ac:dyDescent="0.25">
      <c r="A44" s="13"/>
      <c r="B44" s="8"/>
      <c r="C44" s="9"/>
      <c r="D44" s="9"/>
      <c r="E44" s="9"/>
      <c r="F44" s="10"/>
    </row>
  </sheetData>
  <mergeCells count="5">
    <mergeCell ref="A1:F1"/>
    <mergeCell ref="A3:F3"/>
    <mergeCell ref="A5:F5"/>
    <mergeCell ref="A7:F7"/>
    <mergeCell ref="A26:F26"/>
  </mergeCell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E10" sqref="E1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16" t="s">
        <v>32</v>
      </c>
      <c r="B1" s="116"/>
      <c r="C1" s="116"/>
      <c r="D1" s="116"/>
      <c r="E1" s="116"/>
      <c r="F1" s="11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6" t="s">
        <v>18</v>
      </c>
      <c r="B3" s="116"/>
      <c r="C3" s="116"/>
      <c r="D3" s="116"/>
      <c r="E3" s="129"/>
      <c r="F3" s="129"/>
    </row>
    <row r="4" spans="1:6" ht="18" x14ac:dyDescent="0.25">
      <c r="A4" s="4" t="s">
        <v>114</v>
      </c>
      <c r="B4" s="4"/>
      <c r="C4" s="4"/>
      <c r="D4" s="4"/>
      <c r="E4" s="5"/>
      <c r="F4" s="5"/>
    </row>
    <row r="5" spans="1:6" ht="18" customHeight="1" x14ac:dyDescent="0.25">
      <c r="A5" s="116" t="s">
        <v>4</v>
      </c>
      <c r="B5" s="117"/>
      <c r="C5" s="117"/>
      <c r="D5" s="117"/>
      <c r="E5" s="117"/>
      <c r="F5" s="11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6" t="s">
        <v>13</v>
      </c>
      <c r="B7" s="135"/>
      <c r="C7" s="135"/>
      <c r="D7" s="135"/>
      <c r="E7" s="135"/>
      <c r="F7" s="13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49</v>
      </c>
      <c r="B9" s="18" t="s">
        <v>116</v>
      </c>
      <c r="C9" s="19" t="s">
        <v>117</v>
      </c>
      <c r="D9" s="19" t="s">
        <v>118</v>
      </c>
      <c r="E9" s="19" t="s">
        <v>34</v>
      </c>
      <c r="F9" s="19" t="s">
        <v>119</v>
      </c>
    </row>
    <row r="10" spans="1:6" ht="15.75" customHeight="1" x14ac:dyDescent="0.25">
      <c r="A10" s="11" t="s">
        <v>14</v>
      </c>
      <c r="B10" s="8">
        <v>1952083</v>
      </c>
      <c r="C10" s="9">
        <v>2379100</v>
      </c>
      <c r="D10" s="9">
        <v>2669100</v>
      </c>
      <c r="E10" s="9">
        <v>2640000</v>
      </c>
      <c r="F10" s="9">
        <v>2640300</v>
      </c>
    </row>
    <row r="11" spans="1:6" ht="15.75" customHeight="1" x14ac:dyDescent="0.25">
      <c r="A11" s="11" t="s">
        <v>79</v>
      </c>
      <c r="B11" s="8">
        <v>1952083</v>
      </c>
      <c r="C11" s="9">
        <v>2379100</v>
      </c>
      <c r="D11" s="9">
        <v>2168900</v>
      </c>
      <c r="E11" s="9">
        <v>2640000</v>
      </c>
      <c r="F11" s="9">
        <v>2640300</v>
      </c>
    </row>
    <row r="12" spans="1:6" x14ac:dyDescent="0.25">
      <c r="A12" s="17" t="s">
        <v>80</v>
      </c>
      <c r="B12" s="8">
        <v>1952083</v>
      </c>
      <c r="C12" s="9">
        <v>2379100</v>
      </c>
      <c r="D12" s="9">
        <v>2168900</v>
      </c>
      <c r="E12" s="9">
        <v>2640000</v>
      </c>
      <c r="F12" s="9">
        <v>2640300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F12" sqref="F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6" t="s">
        <v>115</v>
      </c>
      <c r="B1" s="116"/>
      <c r="C1" s="116"/>
      <c r="D1" s="116"/>
      <c r="E1" s="116"/>
      <c r="F1" s="116"/>
      <c r="G1" s="116"/>
      <c r="H1" s="116"/>
    </row>
    <row r="2" spans="1:8" ht="18" customHeight="1" x14ac:dyDescent="0.25">
      <c r="A2" s="4"/>
      <c r="B2" s="4"/>
      <c r="C2" s="4" t="s">
        <v>114</v>
      </c>
      <c r="D2" s="4"/>
      <c r="E2" s="4"/>
      <c r="F2" s="4"/>
      <c r="G2" s="4"/>
      <c r="H2" s="4"/>
    </row>
    <row r="3" spans="1:8" ht="15.75" customHeight="1" x14ac:dyDescent="0.25">
      <c r="A3" s="116" t="s">
        <v>18</v>
      </c>
      <c r="B3" s="116"/>
      <c r="C3" s="116"/>
      <c r="D3" s="116"/>
      <c r="E3" s="116"/>
      <c r="F3" s="116"/>
      <c r="G3" s="116"/>
      <c r="H3" s="11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6" t="s">
        <v>57</v>
      </c>
      <c r="B5" s="116"/>
      <c r="C5" s="116"/>
      <c r="D5" s="116"/>
      <c r="E5" s="116"/>
      <c r="F5" s="116"/>
      <c r="G5" s="116"/>
      <c r="H5" s="11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31</v>
      </c>
      <c r="D7" s="18" t="s">
        <v>116</v>
      </c>
      <c r="E7" s="19" t="s">
        <v>117</v>
      </c>
      <c r="F7" s="19" t="s">
        <v>118</v>
      </c>
      <c r="G7" s="19" t="s">
        <v>34</v>
      </c>
      <c r="H7" s="19" t="s">
        <v>119</v>
      </c>
    </row>
    <row r="8" spans="1:8" x14ac:dyDescent="0.25">
      <c r="A8" s="38"/>
      <c r="B8" s="39"/>
      <c r="C8" s="37" t="s">
        <v>59</v>
      </c>
      <c r="D8" s="82">
        <v>0</v>
      </c>
      <c r="E8" s="83">
        <v>0</v>
      </c>
      <c r="F8" s="83">
        <v>0</v>
      </c>
      <c r="G8" s="83">
        <v>0</v>
      </c>
      <c r="H8" s="83">
        <v>0</v>
      </c>
    </row>
    <row r="9" spans="1:8" ht="25.5" x14ac:dyDescent="0.25">
      <c r="A9" s="11">
        <v>8</v>
      </c>
      <c r="B9" s="11"/>
      <c r="C9" s="11" t="s">
        <v>15</v>
      </c>
      <c r="D9" s="8">
        <v>0</v>
      </c>
      <c r="E9" s="9">
        <v>0</v>
      </c>
      <c r="F9" s="9">
        <v>0</v>
      </c>
      <c r="G9" s="9">
        <v>0</v>
      </c>
      <c r="H9" s="9">
        <v>0</v>
      </c>
    </row>
    <row r="10" spans="1:8" x14ac:dyDescent="0.25">
      <c r="A10" s="11"/>
      <c r="B10" s="16">
        <v>84</v>
      </c>
      <c r="C10" s="16" t="s">
        <v>22</v>
      </c>
      <c r="D10" s="8">
        <v>0</v>
      </c>
      <c r="E10" s="9"/>
      <c r="F10" s="9"/>
      <c r="G10" s="9"/>
      <c r="H10" s="9"/>
    </row>
    <row r="11" spans="1:8" x14ac:dyDescent="0.25">
      <c r="A11" s="11"/>
      <c r="B11" s="16"/>
      <c r="C11" s="41"/>
      <c r="D11" s="8"/>
      <c r="E11" s="9"/>
      <c r="F11" s="9"/>
      <c r="G11" s="9"/>
      <c r="H11" s="9"/>
    </row>
    <row r="12" spans="1:8" s="78" customFormat="1" x14ac:dyDescent="0.25">
      <c r="A12" s="11"/>
      <c r="B12" s="11"/>
      <c r="C12" s="37" t="s">
        <v>62</v>
      </c>
      <c r="D12" s="79">
        <v>0</v>
      </c>
      <c r="E12" s="77">
        <v>0</v>
      </c>
      <c r="F12" s="77">
        <v>0</v>
      </c>
      <c r="G12" s="77">
        <v>0</v>
      </c>
      <c r="H12" s="77">
        <v>0</v>
      </c>
    </row>
    <row r="13" spans="1:8" ht="25.5" x14ac:dyDescent="0.25">
      <c r="A13" s="14">
        <v>5</v>
      </c>
      <c r="B13" s="15"/>
      <c r="C13" s="24" t="s">
        <v>16</v>
      </c>
      <c r="D13" s="8">
        <v>0</v>
      </c>
      <c r="E13" s="9">
        <v>0</v>
      </c>
      <c r="F13" s="9">
        <v>0</v>
      </c>
      <c r="G13" s="9">
        <v>0</v>
      </c>
      <c r="H13" s="9">
        <v>0</v>
      </c>
    </row>
    <row r="14" spans="1:8" ht="25.5" x14ac:dyDescent="0.25">
      <c r="A14" s="16"/>
      <c r="B14" s="16">
        <v>54</v>
      </c>
      <c r="C14" s="25" t="s">
        <v>23</v>
      </c>
      <c r="D14" s="8">
        <v>0</v>
      </c>
      <c r="E14" s="9">
        <v>0</v>
      </c>
      <c r="F14" s="9">
        <v>0</v>
      </c>
      <c r="G14" s="9">
        <v>0</v>
      </c>
      <c r="H14" s="10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A2" sqref="A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6" t="s">
        <v>32</v>
      </c>
      <c r="B1" s="116"/>
      <c r="C1" s="116"/>
      <c r="D1" s="116"/>
      <c r="E1" s="116"/>
      <c r="F1" s="116"/>
    </row>
    <row r="2" spans="1:6" ht="18" customHeight="1" x14ac:dyDescent="0.25">
      <c r="A2" s="23" t="s">
        <v>114</v>
      </c>
      <c r="B2" s="23"/>
      <c r="C2" s="23"/>
      <c r="D2" s="23"/>
      <c r="E2" s="23"/>
      <c r="F2" s="23"/>
    </row>
    <row r="3" spans="1:6" ht="15.75" customHeight="1" x14ac:dyDescent="0.25">
      <c r="A3" s="116" t="s">
        <v>18</v>
      </c>
      <c r="B3" s="116"/>
      <c r="C3" s="116"/>
      <c r="D3" s="116"/>
      <c r="E3" s="116"/>
      <c r="F3" s="116"/>
    </row>
    <row r="4" spans="1:6" ht="18" x14ac:dyDescent="0.25">
      <c r="A4" s="23"/>
      <c r="B4" s="23"/>
      <c r="C4" s="23"/>
      <c r="D4" s="23"/>
      <c r="E4" s="5"/>
      <c r="F4" s="5"/>
    </row>
    <row r="5" spans="1:6" ht="18" customHeight="1" x14ac:dyDescent="0.25">
      <c r="A5" s="116" t="s">
        <v>58</v>
      </c>
      <c r="B5" s="116"/>
      <c r="C5" s="116"/>
      <c r="D5" s="116"/>
      <c r="E5" s="116"/>
      <c r="F5" s="116"/>
    </row>
    <row r="6" spans="1:6" ht="18" x14ac:dyDescent="0.25">
      <c r="A6" s="23"/>
      <c r="B6" s="23"/>
      <c r="C6" s="23"/>
      <c r="D6" s="23"/>
      <c r="E6" s="5"/>
      <c r="F6" s="5"/>
    </row>
    <row r="7" spans="1:6" ht="25.5" x14ac:dyDescent="0.25">
      <c r="A7" s="18" t="s">
        <v>49</v>
      </c>
      <c r="B7" s="18" t="s">
        <v>35</v>
      </c>
      <c r="C7" s="19" t="s">
        <v>36</v>
      </c>
      <c r="D7" s="19" t="s">
        <v>33</v>
      </c>
      <c r="E7" s="19" t="s">
        <v>26</v>
      </c>
      <c r="F7" s="19" t="s">
        <v>34</v>
      </c>
    </row>
    <row r="8" spans="1:6" x14ac:dyDescent="0.25">
      <c r="A8" s="11" t="s">
        <v>59</v>
      </c>
      <c r="B8" s="8">
        <v>0</v>
      </c>
      <c r="C8" s="9">
        <v>0</v>
      </c>
      <c r="D8" s="9">
        <v>0</v>
      </c>
      <c r="E8" s="9">
        <v>0</v>
      </c>
      <c r="F8" s="9">
        <v>0</v>
      </c>
    </row>
    <row r="9" spans="1:6" ht="25.5" x14ac:dyDescent="0.25">
      <c r="A9" s="11" t="s">
        <v>60</v>
      </c>
      <c r="B9" s="8"/>
      <c r="C9" s="9"/>
      <c r="D9" s="9"/>
      <c r="E9" s="9"/>
      <c r="F9" s="9"/>
    </row>
    <row r="10" spans="1:6" ht="25.5" x14ac:dyDescent="0.25">
      <c r="A10" s="17" t="s">
        <v>61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62</v>
      </c>
      <c r="B12" s="8">
        <v>0</v>
      </c>
      <c r="C12" s="9">
        <v>0</v>
      </c>
      <c r="D12" s="9">
        <v>0</v>
      </c>
      <c r="E12" s="9">
        <v>0</v>
      </c>
      <c r="F12" s="9">
        <v>0</v>
      </c>
    </row>
    <row r="13" spans="1:6" x14ac:dyDescent="0.25">
      <c r="A13" s="24" t="s">
        <v>53</v>
      </c>
      <c r="B13" s="8"/>
      <c r="C13" s="9"/>
      <c r="D13" s="9"/>
      <c r="E13" s="9"/>
      <c r="F13" s="9"/>
    </row>
    <row r="14" spans="1:6" x14ac:dyDescent="0.25">
      <c r="A14" s="13" t="s">
        <v>54</v>
      </c>
      <c r="B14" s="8"/>
      <c r="C14" s="9"/>
      <c r="D14" s="9"/>
      <c r="E14" s="9"/>
      <c r="F14" s="10"/>
    </row>
    <row r="15" spans="1:6" x14ac:dyDescent="0.25">
      <c r="A15" s="24" t="s">
        <v>55</v>
      </c>
      <c r="B15" s="8"/>
      <c r="C15" s="9"/>
      <c r="D15" s="9"/>
      <c r="E15" s="9"/>
      <c r="F15" s="10"/>
    </row>
    <row r="16" spans="1:6" x14ac:dyDescent="0.25">
      <c r="A16" s="13" t="s">
        <v>56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70"/>
  <sheetViews>
    <sheetView workbookViewId="0">
      <selection activeCell="L52" sqref="L5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16" t="s">
        <v>115</v>
      </c>
      <c r="B1" s="116"/>
      <c r="C1" s="116"/>
      <c r="D1" s="116"/>
      <c r="E1" s="116"/>
      <c r="F1" s="116"/>
      <c r="G1" s="116"/>
      <c r="H1" s="116"/>
      <c r="I1" s="116"/>
    </row>
    <row r="2" spans="1:9" ht="18" x14ac:dyDescent="0.25">
      <c r="A2" s="4"/>
      <c r="B2" s="4"/>
      <c r="C2" s="4"/>
      <c r="D2" s="4" t="s">
        <v>114</v>
      </c>
      <c r="E2" s="4"/>
      <c r="F2" s="4"/>
      <c r="G2" s="4"/>
      <c r="H2" s="5"/>
      <c r="I2" s="5"/>
    </row>
    <row r="3" spans="1:9" ht="18" customHeight="1" x14ac:dyDescent="0.25">
      <c r="A3" s="116" t="s">
        <v>17</v>
      </c>
      <c r="B3" s="117"/>
      <c r="C3" s="117"/>
      <c r="D3" s="117"/>
      <c r="E3" s="117"/>
      <c r="F3" s="117"/>
      <c r="G3" s="117"/>
      <c r="H3" s="117"/>
      <c r="I3" s="11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44" t="s">
        <v>19</v>
      </c>
      <c r="B5" s="145"/>
      <c r="C5" s="146"/>
      <c r="D5" s="18" t="s">
        <v>20</v>
      </c>
      <c r="E5" s="18" t="s">
        <v>116</v>
      </c>
      <c r="F5" s="19" t="s">
        <v>117</v>
      </c>
      <c r="G5" s="19" t="s">
        <v>118</v>
      </c>
      <c r="H5" s="19" t="s">
        <v>34</v>
      </c>
      <c r="I5" s="19" t="s">
        <v>119</v>
      </c>
    </row>
    <row r="6" spans="1:9" s="78" customFormat="1" ht="25.5" x14ac:dyDescent="0.25">
      <c r="A6" s="141" t="s">
        <v>87</v>
      </c>
      <c r="B6" s="142"/>
      <c r="C6" s="143"/>
      <c r="D6" s="84" t="s">
        <v>88</v>
      </c>
      <c r="E6" s="79">
        <f>SUM(E7,E27,E33,E38,E42,E47,E59,E63)</f>
        <v>1952083</v>
      </c>
      <c r="F6" s="79">
        <f>SUM(F7,F27,F33,F38,F42,F47,F59,F63)</f>
        <v>2379100</v>
      </c>
      <c r="G6" s="79">
        <f>SUM(G7,G27,G33,G38,G42,G47,G59,G63)</f>
        <v>2669100</v>
      </c>
      <c r="H6" s="79">
        <f>SUM(H7,H27,H33,H38,H42,H47,H59,H63)</f>
        <v>2640000</v>
      </c>
      <c r="I6" s="79">
        <f>SUM(I7,I27,I33,I38,I42,I47,I59,I63)</f>
        <v>2640300</v>
      </c>
    </row>
    <row r="7" spans="1:9" s="78" customFormat="1" ht="25.5" x14ac:dyDescent="0.25">
      <c r="A7" s="141" t="s">
        <v>89</v>
      </c>
      <c r="B7" s="142"/>
      <c r="C7" s="143"/>
      <c r="D7" s="84" t="s">
        <v>90</v>
      </c>
      <c r="E7" s="104">
        <f>SUM(E9,E13,E17,E20,E25)</f>
        <v>1880427</v>
      </c>
      <c r="F7" s="104">
        <f t="shared" ref="F7:I7" si="0">SUM(F9,F13,F17,F20,F25)</f>
        <v>2262200</v>
      </c>
      <c r="G7" s="104">
        <f t="shared" si="0"/>
        <v>2539500</v>
      </c>
      <c r="H7" s="104">
        <f t="shared" si="0"/>
        <v>2512500</v>
      </c>
      <c r="I7" s="104">
        <f t="shared" si="0"/>
        <v>2513300</v>
      </c>
    </row>
    <row r="8" spans="1:9" x14ac:dyDescent="0.25">
      <c r="A8" s="147" t="s">
        <v>91</v>
      </c>
      <c r="B8" s="136"/>
      <c r="C8" s="148"/>
      <c r="D8" s="36" t="s">
        <v>92</v>
      </c>
      <c r="E8" s="8">
        <v>179467</v>
      </c>
      <c r="F8" s="9">
        <v>184600</v>
      </c>
      <c r="G8" s="9">
        <v>171800</v>
      </c>
      <c r="H8" s="9">
        <v>171000</v>
      </c>
      <c r="I8" s="10">
        <v>170800</v>
      </c>
    </row>
    <row r="9" spans="1:9" x14ac:dyDescent="0.25">
      <c r="A9" s="70">
        <v>3</v>
      </c>
      <c r="B9" s="88"/>
      <c r="C9" s="90"/>
      <c r="D9" s="26" t="s">
        <v>10</v>
      </c>
      <c r="E9" s="103">
        <f>SUM(E10:E11)</f>
        <v>179467</v>
      </c>
      <c r="F9" s="103">
        <f>SUM(F10:F11)</f>
        <v>184600</v>
      </c>
      <c r="G9" s="103">
        <f>SUM(G10:G11)</f>
        <v>171800</v>
      </c>
      <c r="H9" s="103">
        <f>SUM(H10:H11)</f>
        <v>171000</v>
      </c>
      <c r="I9" s="103">
        <f>SUM(I10:I11)</f>
        <v>170800</v>
      </c>
    </row>
    <row r="10" spans="1:9" x14ac:dyDescent="0.25">
      <c r="A10" s="98">
        <v>32</v>
      </c>
      <c r="B10" s="89"/>
      <c r="C10" s="90"/>
      <c r="D10" s="62" t="s">
        <v>21</v>
      </c>
      <c r="E10" s="8">
        <v>178632</v>
      </c>
      <c r="F10" s="9">
        <v>183700</v>
      </c>
      <c r="G10" s="9">
        <v>170900</v>
      </c>
      <c r="H10" s="9">
        <v>170100</v>
      </c>
      <c r="I10" s="10">
        <v>169900</v>
      </c>
    </row>
    <row r="11" spans="1:9" x14ac:dyDescent="0.25">
      <c r="A11" s="94">
        <v>34</v>
      </c>
      <c r="B11" s="91"/>
      <c r="C11" s="92"/>
      <c r="D11" s="26" t="s">
        <v>76</v>
      </c>
      <c r="E11" s="8">
        <v>835</v>
      </c>
      <c r="F11" s="9">
        <v>900</v>
      </c>
      <c r="G11" s="9">
        <v>900</v>
      </c>
      <c r="H11" s="9">
        <v>900</v>
      </c>
      <c r="I11" s="10">
        <v>900</v>
      </c>
    </row>
    <row r="12" spans="1:9" x14ac:dyDescent="0.25">
      <c r="A12" s="149" t="s">
        <v>93</v>
      </c>
      <c r="B12" s="150"/>
      <c r="C12" s="151"/>
      <c r="D12" s="65" t="s">
        <v>94</v>
      </c>
      <c r="E12" s="8">
        <v>19279</v>
      </c>
      <c r="F12" s="9">
        <v>31600</v>
      </c>
      <c r="G12" s="9">
        <v>33200</v>
      </c>
      <c r="H12" s="9">
        <v>34200</v>
      </c>
      <c r="I12" s="10">
        <v>34200</v>
      </c>
    </row>
    <row r="13" spans="1:9" x14ac:dyDescent="0.25">
      <c r="A13" s="70">
        <v>3</v>
      </c>
      <c r="B13" s="63"/>
      <c r="C13" s="64"/>
      <c r="D13" s="62" t="s">
        <v>10</v>
      </c>
      <c r="E13" s="103">
        <f>SUM(E14:E15)</f>
        <v>19279</v>
      </c>
      <c r="F13" s="103">
        <f>SUM(F14:F15)</f>
        <v>31600</v>
      </c>
      <c r="G13" s="103">
        <f>SUM(G14:G15)</f>
        <v>33200</v>
      </c>
      <c r="H13" s="103">
        <f>SUM(H14:H15)</f>
        <v>34200</v>
      </c>
      <c r="I13" s="103">
        <f>SUM(I14:I15)</f>
        <v>34200</v>
      </c>
    </row>
    <row r="14" spans="1:9" x14ac:dyDescent="0.25">
      <c r="A14" s="94">
        <v>32</v>
      </c>
      <c r="B14" s="63"/>
      <c r="C14" s="64"/>
      <c r="D14" s="62" t="s">
        <v>21</v>
      </c>
      <c r="E14" s="8">
        <v>19279</v>
      </c>
      <c r="F14" s="9">
        <v>31500</v>
      </c>
      <c r="G14" s="9">
        <v>33100</v>
      </c>
      <c r="H14" s="9">
        <v>34100</v>
      </c>
      <c r="I14" s="10">
        <v>34100</v>
      </c>
    </row>
    <row r="15" spans="1:9" x14ac:dyDescent="0.25">
      <c r="A15" s="94">
        <v>34</v>
      </c>
      <c r="B15" s="63"/>
      <c r="C15" s="64"/>
      <c r="D15" s="62" t="s">
        <v>76</v>
      </c>
      <c r="E15" s="8">
        <v>0</v>
      </c>
      <c r="F15" s="9">
        <v>100</v>
      </c>
      <c r="G15" s="9">
        <v>100</v>
      </c>
      <c r="H15" s="9">
        <v>100</v>
      </c>
      <c r="I15" s="10">
        <v>100</v>
      </c>
    </row>
    <row r="16" spans="1:9" ht="16.5" customHeight="1" x14ac:dyDescent="0.25">
      <c r="A16" s="152" t="s">
        <v>95</v>
      </c>
      <c r="B16" s="138"/>
      <c r="C16" s="139"/>
      <c r="D16" s="87" t="s">
        <v>96</v>
      </c>
      <c r="E16" s="8">
        <v>917</v>
      </c>
      <c r="F16" s="9">
        <v>7000</v>
      </c>
      <c r="G16" s="9">
        <v>7000</v>
      </c>
      <c r="H16" s="9">
        <v>7000</v>
      </c>
      <c r="I16" s="10">
        <v>7000</v>
      </c>
    </row>
    <row r="17" spans="1:9" x14ac:dyDescent="0.25">
      <c r="A17" s="70">
        <v>3</v>
      </c>
      <c r="B17" s="63"/>
      <c r="C17" s="64"/>
      <c r="D17" s="62" t="s">
        <v>10</v>
      </c>
      <c r="E17" s="103">
        <f>E18</f>
        <v>917</v>
      </c>
      <c r="F17" s="103">
        <f>F18</f>
        <v>7000</v>
      </c>
      <c r="G17" s="103">
        <f>G18</f>
        <v>7000</v>
      </c>
      <c r="H17" s="103">
        <f>H18</f>
        <v>7000</v>
      </c>
      <c r="I17" s="103">
        <f>I18</f>
        <v>7000</v>
      </c>
    </row>
    <row r="18" spans="1:9" x14ac:dyDescent="0.25">
      <c r="A18" s="94">
        <v>32</v>
      </c>
      <c r="B18" s="63"/>
      <c r="C18" s="64"/>
      <c r="D18" s="62" t="s">
        <v>21</v>
      </c>
      <c r="E18" s="8">
        <v>917</v>
      </c>
      <c r="F18" s="9">
        <v>7000</v>
      </c>
      <c r="G18" s="9">
        <v>7000</v>
      </c>
      <c r="H18" s="9">
        <v>7000</v>
      </c>
      <c r="I18" s="10">
        <v>7000</v>
      </c>
    </row>
    <row r="19" spans="1:9" x14ac:dyDescent="0.25">
      <c r="A19" s="152" t="s">
        <v>97</v>
      </c>
      <c r="B19" s="138"/>
      <c r="C19" s="139"/>
      <c r="D19" s="87" t="s">
        <v>98</v>
      </c>
      <c r="E19" s="8">
        <v>1672453</v>
      </c>
      <c r="F19" s="9">
        <v>2029000</v>
      </c>
      <c r="G19" s="9">
        <v>2313500</v>
      </c>
      <c r="H19" s="9">
        <v>2285300</v>
      </c>
      <c r="I19" s="10">
        <v>2285300</v>
      </c>
    </row>
    <row r="20" spans="1:9" x14ac:dyDescent="0.25">
      <c r="A20" s="70">
        <v>3</v>
      </c>
      <c r="B20" s="73"/>
      <c r="C20" s="74"/>
      <c r="D20" s="72" t="s">
        <v>10</v>
      </c>
      <c r="E20" s="103">
        <f>SUM(E21:E23)</f>
        <v>1672453</v>
      </c>
      <c r="F20" s="103">
        <f>SUM(F21:F23)</f>
        <v>2029000</v>
      </c>
      <c r="G20" s="103">
        <f>SUM(G21:G23)</f>
        <v>2313500</v>
      </c>
      <c r="H20" s="103">
        <f>SUM(H21:H23)</f>
        <v>2285300</v>
      </c>
      <c r="I20" s="103">
        <f>SUM(I21:I23)</f>
        <v>2285300</v>
      </c>
    </row>
    <row r="21" spans="1:9" x14ac:dyDescent="0.25">
      <c r="A21" s="94">
        <v>31</v>
      </c>
      <c r="B21" s="73"/>
      <c r="C21" s="74"/>
      <c r="D21" s="72" t="s">
        <v>11</v>
      </c>
      <c r="E21" s="8">
        <v>1586424</v>
      </c>
      <c r="F21" s="9">
        <v>1987900</v>
      </c>
      <c r="G21" s="9">
        <v>2246500</v>
      </c>
      <c r="H21" s="9">
        <v>2246400</v>
      </c>
      <c r="I21" s="10">
        <v>2246400</v>
      </c>
    </row>
    <row r="22" spans="1:9" x14ac:dyDescent="0.25">
      <c r="A22" s="94">
        <v>32</v>
      </c>
      <c r="B22" s="63"/>
      <c r="C22" s="64"/>
      <c r="D22" s="62" t="s">
        <v>21</v>
      </c>
      <c r="E22" s="8">
        <v>77579</v>
      </c>
      <c r="F22" s="9">
        <v>39100</v>
      </c>
      <c r="G22" s="9">
        <v>66500</v>
      </c>
      <c r="H22" s="9">
        <v>38900</v>
      </c>
      <c r="I22" s="10">
        <v>38900</v>
      </c>
    </row>
    <row r="23" spans="1:9" x14ac:dyDescent="0.25">
      <c r="A23" s="94">
        <v>34</v>
      </c>
      <c r="B23" s="73"/>
      <c r="C23" s="74"/>
      <c r="D23" s="72" t="s">
        <v>76</v>
      </c>
      <c r="E23" s="8">
        <v>8450</v>
      </c>
      <c r="F23" s="9">
        <v>2000</v>
      </c>
      <c r="G23" s="9">
        <v>500</v>
      </c>
      <c r="H23" s="9">
        <v>0</v>
      </c>
      <c r="I23" s="10">
        <v>0</v>
      </c>
    </row>
    <row r="24" spans="1:9" x14ac:dyDescent="0.25">
      <c r="A24" s="147" t="s">
        <v>99</v>
      </c>
      <c r="B24" s="136"/>
      <c r="C24" s="148"/>
      <c r="D24" s="87" t="s">
        <v>100</v>
      </c>
      <c r="E24" s="8">
        <v>8311</v>
      </c>
      <c r="F24" s="9">
        <v>10000</v>
      </c>
      <c r="G24" s="9">
        <v>14000</v>
      </c>
      <c r="H24" s="9">
        <v>15000</v>
      </c>
      <c r="I24" s="10">
        <v>16000</v>
      </c>
    </row>
    <row r="25" spans="1:9" x14ac:dyDescent="0.25">
      <c r="A25" s="70">
        <v>3</v>
      </c>
      <c r="B25" s="73"/>
      <c r="C25" s="74"/>
      <c r="D25" s="72" t="s">
        <v>10</v>
      </c>
      <c r="E25" s="103">
        <f>E26</f>
        <v>8311</v>
      </c>
      <c r="F25" s="103">
        <f>F26</f>
        <v>10000</v>
      </c>
      <c r="G25" s="103">
        <f>G26</f>
        <v>14000</v>
      </c>
      <c r="H25" s="103">
        <f>H26</f>
        <v>15000</v>
      </c>
      <c r="I25" s="103">
        <f>I26</f>
        <v>16000</v>
      </c>
    </row>
    <row r="26" spans="1:9" x14ac:dyDescent="0.25">
      <c r="A26" s="94">
        <v>32</v>
      </c>
      <c r="B26" s="73"/>
      <c r="C26" s="74"/>
      <c r="D26" s="72" t="s">
        <v>21</v>
      </c>
      <c r="E26" s="8">
        <v>8311</v>
      </c>
      <c r="F26" s="9">
        <v>10000</v>
      </c>
      <c r="G26" s="9">
        <v>14000</v>
      </c>
      <c r="H26" s="9">
        <v>15000</v>
      </c>
      <c r="I26" s="10">
        <v>16000</v>
      </c>
    </row>
    <row r="27" spans="1:9" s="78" customFormat="1" ht="24" customHeight="1" x14ac:dyDescent="0.25">
      <c r="A27" s="153" t="s">
        <v>101</v>
      </c>
      <c r="B27" s="154"/>
      <c r="C27" s="155"/>
      <c r="D27" s="84" t="s">
        <v>102</v>
      </c>
      <c r="E27" s="104">
        <f>SUM(E29)</f>
        <v>5309</v>
      </c>
      <c r="F27" s="104">
        <f t="shared" ref="F27:I27" si="1">SUM(F29)</f>
        <v>7000</v>
      </c>
      <c r="G27" s="104">
        <f t="shared" si="1"/>
        <v>6300</v>
      </c>
      <c r="H27" s="104">
        <f t="shared" si="1"/>
        <v>6200</v>
      </c>
      <c r="I27" s="104">
        <f t="shared" si="1"/>
        <v>6200</v>
      </c>
    </row>
    <row r="28" spans="1:9" x14ac:dyDescent="0.25">
      <c r="A28" s="152" t="s">
        <v>91</v>
      </c>
      <c r="B28" s="138"/>
      <c r="C28" s="139"/>
      <c r="D28" s="93" t="s">
        <v>92</v>
      </c>
      <c r="E28" s="8">
        <v>5309</v>
      </c>
      <c r="F28" s="9">
        <v>7000</v>
      </c>
      <c r="G28" s="9">
        <v>6300</v>
      </c>
      <c r="H28" s="9">
        <v>6200</v>
      </c>
      <c r="I28" s="10">
        <v>6200</v>
      </c>
    </row>
    <row r="29" spans="1:9" x14ac:dyDescent="0.25">
      <c r="A29" s="70">
        <v>3</v>
      </c>
      <c r="B29" s="73"/>
      <c r="C29" s="74"/>
      <c r="D29" s="72" t="s">
        <v>10</v>
      </c>
      <c r="E29" s="103">
        <f>SUM(E30:E32)</f>
        <v>5309</v>
      </c>
      <c r="F29" s="103">
        <f t="shared" ref="F29:I29" si="2">SUM(F30:F32)</f>
        <v>7000</v>
      </c>
      <c r="G29" s="103">
        <f t="shared" si="2"/>
        <v>6300</v>
      </c>
      <c r="H29" s="103">
        <f t="shared" si="2"/>
        <v>6200</v>
      </c>
      <c r="I29" s="103">
        <f t="shared" si="2"/>
        <v>6200</v>
      </c>
    </row>
    <row r="30" spans="1:9" x14ac:dyDescent="0.25">
      <c r="A30" s="94">
        <v>31</v>
      </c>
      <c r="B30" s="73"/>
      <c r="C30" s="74"/>
      <c r="D30" s="72" t="s">
        <v>11</v>
      </c>
      <c r="E30" s="8">
        <v>0</v>
      </c>
      <c r="F30" s="9">
        <v>0</v>
      </c>
      <c r="G30" s="9">
        <v>0</v>
      </c>
      <c r="H30" s="9">
        <v>0</v>
      </c>
      <c r="I30" s="10">
        <v>0</v>
      </c>
    </row>
    <row r="31" spans="1:9" x14ac:dyDescent="0.25">
      <c r="A31" s="94">
        <v>32</v>
      </c>
      <c r="B31" s="73"/>
      <c r="C31" s="74"/>
      <c r="D31" s="72" t="s">
        <v>21</v>
      </c>
      <c r="E31" s="8">
        <v>5309</v>
      </c>
      <c r="F31" s="9">
        <v>5300</v>
      </c>
      <c r="G31" s="9">
        <v>4600</v>
      </c>
      <c r="H31" s="9">
        <v>4500</v>
      </c>
      <c r="I31" s="10">
        <v>4500</v>
      </c>
    </row>
    <row r="32" spans="1:9" x14ac:dyDescent="0.25">
      <c r="A32" s="94">
        <v>37</v>
      </c>
      <c r="B32" s="73"/>
      <c r="C32" s="74"/>
      <c r="D32" s="72" t="s">
        <v>77</v>
      </c>
      <c r="E32" s="8">
        <v>0</v>
      </c>
      <c r="F32" s="9">
        <v>1700</v>
      </c>
      <c r="G32" s="9">
        <v>1700</v>
      </c>
      <c r="H32" s="9">
        <v>1700</v>
      </c>
      <c r="I32" s="10">
        <v>1700</v>
      </c>
    </row>
    <row r="33" spans="1:9" s="78" customFormat="1" x14ac:dyDescent="0.25">
      <c r="A33" s="142" t="s">
        <v>123</v>
      </c>
      <c r="B33" s="142"/>
      <c r="C33" s="142"/>
      <c r="D33" s="102" t="s">
        <v>122</v>
      </c>
      <c r="E33" s="104">
        <f>SUM(E35)</f>
        <v>0</v>
      </c>
      <c r="F33" s="104">
        <f t="shared" ref="F33:I33" si="3">SUM(F35)</f>
        <v>0</v>
      </c>
      <c r="G33" s="104">
        <f t="shared" si="3"/>
        <v>15100</v>
      </c>
      <c r="H33" s="104">
        <f t="shared" si="3"/>
        <v>14900</v>
      </c>
      <c r="I33" s="104">
        <f t="shared" si="3"/>
        <v>14800</v>
      </c>
    </row>
    <row r="34" spans="1:9" ht="15.75" customHeight="1" x14ac:dyDescent="0.25">
      <c r="A34" s="136" t="s">
        <v>91</v>
      </c>
      <c r="B34" s="136"/>
      <c r="C34" s="136"/>
      <c r="D34" s="87" t="s">
        <v>92</v>
      </c>
      <c r="E34" s="8">
        <v>0</v>
      </c>
      <c r="F34" s="9">
        <v>0</v>
      </c>
      <c r="G34" s="9">
        <v>15100</v>
      </c>
      <c r="H34" s="9">
        <v>14900</v>
      </c>
      <c r="I34" s="10">
        <v>14800</v>
      </c>
    </row>
    <row r="35" spans="1:9" x14ac:dyDescent="0.25">
      <c r="A35" s="138">
        <v>3</v>
      </c>
      <c r="B35" s="138"/>
      <c r="C35" s="138"/>
      <c r="D35" s="101" t="s">
        <v>10</v>
      </c>
      <c r="E35" s="103">
        <f>SUM(E36:E37)</f>
        <v>0</v>
      </c>
      <c r="F35" s="103">
        <f>SUM(F36:F37)</f>
        <v>0</v>
      </c>
      <c r="G35" s="103">
        <f>SUM(G36:G37)</f>
        <v>15100</v>
      </c>
      <c r="H35" s="103">
        <f>SUM(H36:H37)</f>
        <v>14900</v>
      </c>
      <c r="I35" s="103">
        <f>SUM(I36:I37)</f>
        <v>14800</v>
      </c>
    </row>
    <row r="36" spans="1:9" x14ac:dyDescent="0.25">
      <c r="A36" s="138">
        <v>31</v>
      </c>
      <c r="B36" s="138"/>
      <c r="C36" s="138"/>
      <c r="D36" s="101" t="s">
        <v>11</v>
      </c>
      <c r="E36" s="8">
        <v>0</v>
      </c>
      <c r="F36" s="9">
        <v>0</v>
      </c>
      <c r="G36" s="9">
        <v>14500</v>
      </c>
      <c r="H36" s="9">
        <v>14300</v>
      </c>
      <c r="I36" s="10">
        <v>14200</v>
      </c>
    </row>
    <row r="37" spans="1:9" x14ac:dyDescent="0.25">
      <c r="A37" s="157">
        <v>32</v>
      </c>
      <c r="B37" s="157"/>
      <c r="C37" s="157"/>
      <c r="D37" s="101" t="s">
        <v>21</v>
      </c>
      <c r="E37" s="8">
        <v>0</v>
      </c>
      <c r="F37" s="9">
        <v>0</v>
      </c>
      <c r="G37" s="9">
        <v>600</v>
      </c>
      <c r="H37" s="9">
        <v>600</v>
      </c>
      <c r="I37" s="10">
        <v>600</v>
      </c>
    </row>
    <row r="38" spans="1:9" s="78" customFormat="1" x14ac:dyDescent="0.25">
      <c r="A38" s="156" t="s">
        <v>103</v>
      </c>
      <c r="B38" s="156"/>
      <c r="C38" s="156"/>
      <c r="D38" s="84" t="s">
        <v>104</v>
      </c>
      <c r="E38" s="104">
        <f>E40</f>
        <v>36446</v>
      </c>
      <c r="F38" s="104">
        <f t="shared" ref="F38:I38" si="4">F40</f>
        <v>77600</v>
      </c>
      <c r="G38" s="104">
        <f t="shared" si="4"/>
        <v>77200</v>
      </c>
      <c r="H38" s="104">
        <f t="shared" si="4"/>
        <v>75600</v>
      </c>
      <c r="I38" s="104">
        <f t="shared" si="4"/>
        <v>75200</v>
      </c>
    </row>
    <row r="39" spans="1:9" x14ac:dyDescent="0.25">
      <c r="A39" s="140" t="s">
        <v>91</v>
      </c>
      <c r="B39" s="140"/>
      <c r="C39" s="140"/>
      <c r="D39" s="93" t="s">
        <v>92</v>
      </c>
      <c r="E39" s="8">
        <v>36446</v>
      </c>
      <c r="F39" s="9">
        <v>77600</v>
      </c>
      <c r="G39" s="9">
        <v>77200</v>
      </c>
      <c r="H39" s="9">
        <v>75600</v>
      </c>
      <c r="I39" s="10">
        <v>75200</v>
      </c>
    </row>
    <row r="40" spans="1:9" ht="25.5" x14ac:dyDescent="0.25">
      <c r="A40" s="70">
        <v>4</v>
      </c>
      <c r="B40" s="73"/>
      <c r="C40" s="74"/>
      <c r="D40" s="72" t="s">
        <v>12</v>
      </c>
      <c r="E40" s="103">
        <f>E41</f>
        <v>36446</v>
      </c>
      <c r="F40" s="103">
        <f t="shared" ref="F40:I40" si="5">F41</f>
        <v>77600</v>
      </c>
      <c r="G40" s="103">
        <f t="shared" si="5"/>
        <v>77200</v>
      </c>
      <c r="H40" s="103">
        <f t="shared" si="5"/>
        <v>75600</v>
      </c>
      <c r="I40" s="103">
        <f t="shared" si="5"/>
        <v>75200</v>
      </c>
    </row>
    <row r="41" spans="1:9" ht="25.5" x14ac:dyDescent="0.25">
      <c r="A41" s="94">
        <v>42</v>
      </c>
      <c r="B41" s="73"/>
      <c r="C41" s="74"/>
      <c r="D41" s="72" t="s">
        <v>30</v>
      </c>
      <c r="E41" s="8">
        <v>36446</v>
      </c>
      <c r="F41" s="9">
        <v>77600</v>
      </c>
      <c r="G41" s="9">
        <v>77200</v>
      </c>
      <c r="H41" s="9">
        <v>75600</v>
      </c>
      <c r="I41" s="10">
        <v>75200</v>
      </c>
    </row>
    <row r="42" spans="1:9" s="78" customFormat="1" ht="25.5" x14ac:dyDescent="0.25">
      <c r="A42" s="161" t="s">
        <v>106</v>
      </c>
      <c r="B42" s="154"/>
      <c r="C42" s="155"/>
      <c r="D42" s="84" t="s">
        <v>105</v>
      </c>
      <c r="E42" s="104">
        <f>SUM(E44)</f>
        <v>2180</v>
      </c>
      <c r="F42" s="104">
        <f t="shared" ref="F42:I42" si="6">SUM(F44)</f>
        <v>2100</v>
      </c>
      <c r="G42" s="104">
        <f t="shared" si="6"/>
        <v>2700</v>
      </c>
      <c r="H42" s="104">
        <f t="shared" si="6"/>
        <v>2700</v>
      </c>
      <c r="I42" s="104">
        <f t="shared" si="6"/>
        <v>2700</v>
      </c>
    </row>
    <row r="43" spans="1:9" x14ac:dyDescent="0.25">
      <c r="A43" s="152" t="s">
        <v>91</v>
      </c>
      <c r="B43" s="138"/>
      <c r="C43" s="139"/>
      <c r="D43" s="93" t="s">
        <v>92</v>
      </c>
      <c r="E43" s="8">
        <v>2180</v>
      </c>
      <c r="F43" s="9">
        <v>2100</v>
      </c>
      <c r="G43" s="9">
        <v>2700</v>
      </c>
      <c r="H43" s="9">
        <v>2700</v>
      </c>
      <c r="I43" s="10">
        <v>2700</v>
      </c>
    </row>
    <row r="44" spans="1:9" x14ac:dyDescent="0.25">
      <c r="A44" s="106">
        <v>3</v>
      </c>
      <c r="B44" s="71"/>
      <c r="C44" s="72"/>
      <c r="D44" s="72" t="s">
        <v>10</v>
      </c>
      <c r="E44" s="103">
        <f>SUM(E45:E46)</f>
        <v>2180</v>
      </c>
      <c r="F44" s="103">
        <f t="shared" ref="F44:I44" si="7">SUM(F45:F46)</f>
        <v>2100</v>
      </c>
      <c r="G44" s="103">
        <f t="shared" si="7"/>
        <v>2700</v>
      </c>
      <c r="H44" s="103">
        <f t="shared" si="7"/>
        <v>2700</v>
      </c>
      <c r="I44" s="103">
        <f t="shared" si="7"/>
        <v>2700</v>
      </c>
    </row>
    <row r="45" spans="1:9" x14ac:dyDescent="0.25">
      <c r="A45" s="105">
        <v>31</v>
      </c>
      <c r="B45" s="71"/>
      <c r="C45" s="97"/>
      <c r="D45" s="72" t="s">
        <v>11</v>
      </c>
      <c r="E45" s="8">
        <v>1516</v>
      </c>
      <c r="F45" s="9">
        <v>1400</v>
      </c>
      <c r="G45" s="9">
        <v>1400</v>
      </c>
      <c r="H45" s="9">
        <v>1400</v>
      </c>
      <c r="I45" s="10">
        <v>1400</v>
      </c>
    </row>
    <row r="46" spans="1:9" x14ac:dyDescent="0.25">
      <c r="A46" s="105">
        <v>32</v>
      </c>
      <c r="B46" s="71"/>
      <c r="C46" s="72"/>
      <c r="D46" s="72" t="s">
        <v>21</v>
      </c>
      <c r="E46" s="8">
        <v>664</v>
      </c>
      <c r="F46" s="9">
        <v>700</v>
      </c>
      <c r="G46" s="9">
        <v>1300</v>
      </c>
      <c r="H46" s="9">
        <v>1300</v>
      </c>
      <c r="I46" s="10">
        <v>1300</v>
      </c>
    </row>
    <row r="47" spans="1:9" s="78" customFormat="1" ht="38.25" x14ac:dyDescent="0.25">
      <c r="A47" s="162" t="s">
        <v>107</v>
      </c>
      <c r="B47" s="163"/>
      <c r="C47" s="164"/>
      <c r="D47" s="84" t="s">
        <v>108</v>
      </c>
      <c r="E47" s="104">
        <f>SUM(E49,E51,E54,E57)</f>
        <v>24988</v>
      </c>
      <c r="F47" s="104">
        <f t="shared" ref="F47:I47" si="8">SUM(F49,F51,F54,F57)</f>
        <v>28400</v>
      </c>
      <c r="G47" s="104">
        <f t="shared" si="8"/>
        <v>24500</v>
      </c>
      <c r="H47" s="104">
        <f t="shared" si="8"/>
        <v>24300</v>
      </c>
      <c r="I47" s="104">
        <f t="shared" si="8"/>
        <v>24300</v>
      </c>
    </row>
    <row r="48" spans="1:9" ht="15" customHeight="1" x14ac:dyDescent="0.25">
      <c r="A48" s="147" t="s">
        <v>91</v>
      </c>
      <c r="B48" s="136"/>
      <c r="C48" s="148"/>
      <c r="D48" s="36" t="s">
        <v>92</v>
      </c>
      <c r="E48" s="8">
        <v>23083</v>
      </c>
      <c r="F48" s="9">
        <v>21600</v>
      </c>
      <c r="G48" s="9">
        <v>17700</v>
      </c>
      <c r="H48" s="9">
        <v>17500</v>
      </c>
      <c r="I48" s="10">
        <v>17500</v>
      </c>
    </row>
    <row r="49" spans="1:9" ht="15" customHeight="1" x14ac:dyDescent="0.25">
      <c r="A49" s="100">
        <v>3</v>
      </c>
      <c r="B49" s="68"/>
      <c r="C49" s="69"/>
      <c r="D49" s="72" t="s">
        <v>10</v>
      </c>
      <c r="E49" s="103">
        <f>E50</f>
        <v>13514</v>
      </c>
      <c r="F49" s="103">
        <f t="shared" ref="F49:I49" si="9">F50</f>
        <v>14200</v>
      </c>
      <c r="G49" s="103">
        <f t="shared" si="9"/>
        <v>8400</v>
      </c>
      <c r="H49" s="103">
        <f t="shared" si="9"/>
        <v>8200</v>
      </c>
      <c r="I49" s="103">
        <f t="shared" si="9"/>
        <v>8200</v>
      </c>
    </row>
    <row r="50" spans="1:9" ht="15" customHeight="1" x14ac:dyDescent="0.25">
      <c r="A50" s="99">
        <v>32</v>
      </c>
      <c r="B50" s="96"/>
      <c r="C50" s="69"/>
      <c r="D50" s="72" t="s">
        <v>21</v>
      </c>
      <c r="E50" s="8">
        <v>13514</v>
      </c>
      <c r="F50" s="9">
        <v>14200</v>
      </c>
      <c r="G50" s="9">
        <v>8400</v>
      </c>
      <c r="H50" s="9">
        <v>8200</v>
      </c>
      <c r="I50" s="10">
        <v>8200</v>
      </c>
    </row>
    <row r="51" spans="1:9" ht="24.75" customHeight="1" x14ac:dyDescent="0.25">
      <c r="A51" s="100">
        <v>4</v>
      </c>
      <c r="B51" s="68"/>
      <c r="C51" s="69"/>
      <c r="D51" s="72" t="s">
        <v>12</v>
      </c>
      <c r="E51" s="103">
        <f>E52</f>
        <v>9569</v>
      </c>
      <c r="F51" s="103">
        <f t="shared" ref="F51:I51" si="10">F52</f>
        <v>7400</v>
      </c>
      <c r="G51" s="103">
        <f t="shared" si="10"/>
        <v>9300</v>
      </c>
      <c r="H51" s="103">
        <f t="shared" si="10"/>
        <v>9300</v>
      </c>
      <c r="I51" s="103">
        <f t="shared" si="10"/>
        <v>9300</v>
      </c>
    </row>
    <row r="52" spans="1:9" ht="24.75" customHeight="1" x14ac:dyDescent="0.25">
      <c r="A52" s="99">
        <v>42</v>
      </c>
      <c r="B52" s="68"/>
      <c r="C52" s="69"/>
      <c r="D52" s="72" t="s">
        <v>30</v>
      </c>
      <c r="E52" s="8">
        <v>9569</v>
      </c>
      <c r="F52" s="9">
        <v>7400</v>
      </c>
      <c r="G52" s="9">
        <v>9300</v>
      </c>
      <c r="H52" s="9">
        <v>9300</v>
      </c>
      <c r="I52" s="10">
        <v>9300</v>
      </c>
    </row>
    <row r="53" spans="1:9" ht="15" customHeight="1" x14ac:dyDescent="0.25">
      <c r="A53" s="147" t="s">
        <v>93</v>
      </c>
      <c r="B53" s="136"/>
      <c r="C53" s="148"/>
      <c r="D53" s="69" t="s">
        <v>94</v>
      </c>
      <c r="E53" s="8">
        <v>1108</v>
      </c>
      <c r="F53" s="9">
        <v>1800</v>
      </c>
      <c r="G53" s="9">
        <v>1800</v>
      </c>
      <c r="H53" s="9">
        <v>1800</v>
      </c>
      <c r="I53" s="10">
        <v>1800</v>
      </c>
    </row>
    <row r="54" spans="1:9" ht="27" customHeight="1" x14ac:dyDescent="0.25">
      <c r="A54" s="137">
        <v>4</v>
      </c>
      <c r="B54" s="138"/>
      <c r="C54" s="139"/>
      <c r="D54" s="26" t="s">
        <v>12</v>
      </c>
      <c r="E54" s="103">
        <f>E55</f>
        <v>1108</v>
      </c>
      <c r="F54" s="103">
        <f t="shared" ref="F54:I54" si="11">F55</f>
        <v>1800</v>
      </c>
      <c r="G54" s="103">
        <f t="shared" si="11"/>
        <v>1800</v>
      </c>
      <c r="H54" s="103">
        <f t="shared" si="11"/>
        <v>1800</v>
      </c>
      <c r="I54" s="103">
        <f t="shared" si="11"/>
        <v>1800</v>
      </c>
    </row>
    <row r="55" spans="1:9" ht="25.5" x14ac:dyDescent="0.25">
      <c r="A55" s="94">
        <v>42</v>
      </c>
      <c r="B55" s="91"/>
      <c r="C55" s="92"/>
      <c r="D55" s="26" t="s">
        <v>109</v>
      </c>
      <c r="E55" s="8">
        <v>1108</v>
      </c>
      <c r="F55" s="9">
        <v>1800</v>
      </c>
      <c r="G55" s="9">
        <v>1800</v>
      </c>
      <c r="H55" s="9">
        <v>1800</v>
      </c>
      <c r="I55" s="10">
        <v>1800</v>
      </c>
    </row>
    <row r="56" spans="1:9" ht="15" customHeight="1" x14ac:dyDescent="0.25">
      <c r="A56" s="147" t="s">
        <v>97</v>
      </c>
      <c r="B56" s="136"/>
      <c r="C56" s="148"/>
      <c r="D56" s="36" t="s">
        <v>98</v>
      </c>
      <c r="E56" s="8">
        <v>797</v>
      </c>
      <c r="F56" s="9">
        <v>5000</v>
      </c>
      <c r="G56" s="9">
        <v>5000</v>
      </c>
      <c r="H56" s="9">
        <v>5000</v>
      </c>
      <c r="I56" s="10">
        <v>5000</v>
      </c>
    </row>
    <row r="57" spans="1:9" ht="25.5" x14ac:dyDescent="0.25">
      <c r="A57" s="137">
        <v>4</v>
      </c>
      <c r="B57" s="138"/>
      <c r="C57" s="139"/>
      <c r="D57" s="26" t="s">
        <v>12</v>
      </c>
      <c r="E57" s="103">
        <f>E58</f>
        <v>797</v>
      </c>
      <c r="F57" s="103">
        <f t="shared" ref="F57:I57" si="12">F58</f>
        <v>5000</v>
      </c>
      <c r="G57" s="103">
        <f t="shared" si="12"/>
        <v>5000</v>
      </c>
      <c r="H57" s="103">
        <f t="shared" si="12"/>
        <v>5000</v>
      </c>
      <c r="I57" s="103">
        <f t="shared" si="12"/>
        <v>5000</v>
      </c>
    </row>
    <row r="58" spans="1:9" ht="25.5" x14ac:dyDescent="0.25">
      <c r="A58" s="94">
        <v>42</v>
      </c>
      <c r="B58" s="71"/>
      <c r="C58" s="72"/>
      <c r="D58" s="72" t="s">
        <v>109</v>
      </c>
      <c r="E58" s="8">
        <v>797</v>
      </c>
      <c r="F58" s="9">
        <v>5000</v>
      </c>
      <c r="G58" s="9">
        <v>5000</v>
      </c>
      <c r="H58" s="9">
        <v>5000</v>
      </c>
      <c r="I58" s="10">
        <v>5000</v>
      </c>
    </row>
    <row r="59" spans="1:9" s="78" customFormat="1" ht="25.5" x14ac:dyDescent="0.25">
      <c r="A59" s="153" t="s">
        <v>110</v>
      </c>
      <c r="B59" s="154"/>
      <c r="C59" s="155"/>
      <c r="D59" s="84" t="s">
        <v>113</v>
      </c>
      <c r="E59" s="104">
        <f>SUM(E61)</f>
        <v>938</v>
      </c>
      <c r="F59" s="104">
        <f t="shared" ref="F59:I59" si="13">SUM(F61)</f>
        <v>1400</v>
      </c>
      <c r="G59" s="104">
        <f t="shared" si="13"/>
        <v>1300</v>
      </c>
      <c r="H59" s="104">
        <f t="shared" si="13"/>
        <v>1300</v>
      </c>
      <c r="I59" s="104">
        <f t="shared" si="13"/>
        <v>1300</v>
      </c>
    </row>
    <row r="60" spans="1:9" x14ac:dyDescent="0.25">
      <c r="A60" s="147" t="s">
        <v>91</v>
      </c>
      <c r="B60" s="136"/>
      <c r="C60" s="148"/>
      <c r="D60" s="93" t="s">
        <v>92</v>
      </c>
      <c r="E60" s="8">
        <v>938</v>
      </c>
      <c r="F60" s="9">
        <v>1400</v>
      </c>
      <c r="G60" s="9">
        <v>1300</v>
      </c>
      <c r="H60" s="9">
        <v>1300</v>
      </c>
      <c r="I60" s="10">
        <v>1300</v>
      </c>
    </row>
    <row r="61" spans="1:9" x14ac:dyDescent="0.25">
      <c r="A61" s="70">
        <v>3</v>
      </c>
      <c r="B61" s="71"/>
      <c r="C61" s="72"/>
      <c r="D61" s="72" t="s">
        <v>10</v>
      </c>
      <c r="E61" s="103">
        <f>E62</f>
        <v>938</v>
      </c>
      <c r="F61" s="103">
        <f t="shared" ref="F61:I61" si="14">F62</f>
        <v>1400</v>
      </c>
      <c r="G61" s="103">
        <f t="shared" si="14"/>
        <v>1300</v>
      </c>
      <c r="H61" s="103">
        <f t="shared" si="14"/>
        <v>1300</v>
      </c>
      <c r="I61" s="103">
        <f t="shared" si="14"/>
        <v>1300</v>
      </c>
    </row>
    <row r="62" spans="1:9" x14ac:dyDescent="0.25">
      <c r="A62" s="94">
        <v>32</v>
      </c>
      <c r="B62" s="71"/>
      <c r="C62" s="72"/>
      <c r="D62" s="72" t="s">
        <v>21</v>
      </c>
      <c r="E62" s="8">
        <v>938</v>
      </c>
      <c r="F62" s="9">
        <v>1400</v>
      </c>
      <c r="G62" s="9">
        <v>1300</v>
      </c>
      <c r="H62" s="9">
        <v>1300</v>
      </c>
      <c r="I62" s="10">
        <v>1300</v>
      </c>
    </row>
    <row r="63" spans="1:9" s="78" customFormat="1" ht="25.5" x14ac:dyDescent="0.25">
      <c r="A63" s="153" t="s">
        <v>111</v>
      </c>
      <c r="B63" s="154"/>
      <c r="C63" s="155"/>
      <c r="D63" s="84" t="s">
        <v>112</v>
      </c>
      <c r="E63" s="104">
        <f>SUM(E65,E68)</f>
        <v>1795</v>
      </c>
      <c r="F63" s="104">
        <f t="shared" ref="F63:I63" si="15">SUM(F65,F68)</f>
        <v>400</v>
      </c>
      <c r="G63" s="104">
        <f t="shared" si="15"/>
        <v>2500</v>
      </c>
      <c r="H63" s="104">
        <f t="shared" si="15"/>
        <v>2500</v>
      </c>
      <c r="I63" s="104">
        <f t="shared" si="15"/>
        <v>2500</v>
      </c>
    </row>
    <row r="64" spans="1:9" x14ac:dyDescent="0.25">
      <c r="A64" s="147" t="s">
        <v>91</v>
      </c>
      <c r="B64" s="136"/>
      <c r="C64" s="148"/>
      <c r="D64" s="93" t="s">
        <v>92</v>
      </c>
      <c r="E64" s="8">
        <v>410</v>
      </c>
      <c r="F64" s="9">
        <v>400</v>
      </c>
      <c r="G64" s="9">
        <v>500</v>
      </c>
      <c r="H64" s="9">
        <v>500</v>
      </c>
      <c r="I64" s="10">
        <v>500</v>
      </c>
    </row>
    <row r="65" spans="1:9" x14ac:dyDescent="0.25">
      <c r="A65" s="70">
        <v>3</v>
      </c>
      <c r="B65" s="85"/>
      <c r="C65" s="86"/>
      <c r="D65" s="72" t="s">
        <v>10</v>
      </c>
      <c r="E65" s="103">
        <f>E66</f>
        <v>410</v>
      </c>
      <c r="F65" s="103">
        <f t="shared" ref="F65:I65" si="16">F66</f>
        <v>400</v>
      </c>
      <c r="G65" s="103">
        <f t="shared" si="16"/>
        <v>500</v>
      </c>
      <c r="H65" s="103">
        <f t="shared" si="16"/>
        <v>500</v>
      </c>
      <c r="I65" s="103">
        <f t="shared" si="16"/>
        <v>500</v>
      </c>
    </row>
    <row r="66" spans="1:9" x14ac:dyDescent="0.25">
      <c r="A66" s="94">
        <v>38</v>
      </c>
      <c r="B66" s="85"/>
      <c r="C66" s="95"/>
      <c r="D66" s="72" t="s">
        <v>78</v>
      </c>
      <c r="E66" s="8">
        <v>410</v>
      </c>
      <c r="F66" s="9">
        <v>400</v>
      </c>
      <c r="G66" s="9">
        <v>500</v>
      </c>
      <c r="H66" s="9">
        <v>500</v>
      </c>
      <c r="I66" s="10">
        <v>500</v>
      </c>
    </row>
    <row r="67" spans="1:9" x14ac:dyDescent="0.25">
      <c r="A67" s="147" t="s">
        <v>97</v>
      </c>
      <c r="B67" s="136"/>
      <c r="C67" s="148"/>
      <c r="D67" s="93" t="s">
        <v>98</v>
      </c>
      <c r="E67" s="8">
        <v>1385</v>
      </c>
      <c r="F67" s="9">
        <v>0</v>
      </c>
      <c r="G67" s="9">
        <v>2000</v>
      </c>
      <c r="H67" s="9">
        <v>2000</v>
      </c>
      <c r="I67" s="10">
        <v>2000</v>
      </c>
    </row>
    <row r="68" spans="1:9" x14ac:dyDescent="0.25">
      <c r="A68" s="70">
        <v>3</v>
      </c>
      <c r="B68" s="85"/>
      <c r="C68" s="86"/>
      <c r="D68" s="72" t="s">
        <v>10</v>
      </c>
      <c r="E68" s="103">
        <f>E69</f>
        <v>1385</v>
      </c>
      <c r="F68" s="103">
        <f t="shared" ref="F68:I68" si="17">F69</f>
        <v>0</v>
      </c>
      <c r="G68" s="103">
        <f t="shared" si="17"/>
        <v>2000</v>
      </c>
      <c r="H68" s="103">
        <f t="shared" si="17"/>
        <v>2000</v>
      </c>
      <c r="I68" s="103">
        <f t="shared" si="17"/>
        <v>2000</v>
      </c>
    </row>
    <row r="69" spans="1:9" x14ac:dyDescent="0.25">
      <c r="A69" s="94">
        <v>38</v>
      </c>
      <c r="B69" s="71"/>
      <c r="C69" s="72"/>
      <c r="D69" s="72" t="s">
        <v>78</v>
      </c>
      <c r="E69" s="8">
        <v>1385</v>
      </c>
      <c r="F69" s="9">
        <v>0</v>
      </c>
      <c r="G69" s="9">
        <v>2000</v>
      </c>
      <c r="H69" s="9">
        <v>2000</v>
      </c>
      <c r="I69" s="10">
        <v>2000</v>
      </c>
    </row>
    <row r="70" spans="1:9" x14ac:dyDescent="0.25">
      <c r="A70" s="158"/>
      <c r="B70" s="159"/>
      <c r="C70" s="160"/>
      <c r="D70" s="26"/>
      <c r="E70" s="8"/>
      <c r="F70" s="9"/>
      <c r="G70" s="9"/>
      <c r="H70" s="9"/>
      <c r="I70" s="10"/>
    </row>
  </sheetData>
  <mergeCells count="33">
    <mergeCell ref="A43:C43"/>
    <mergeCell ref="A47:C47"/>
    <mergeCell ref="A53:C53"/>
    <mergeCell ref="A70:C70"/>
    <mergeCell ref="A48:C48"/>
    <mergeCell ref="A54:C54"/>
    <mergeCell ref="A56:C56"/>
    <mergeCell ref="A59:C59"/>
    <mergeCell ref="A60:C60"/>
    <mergeCell ref="A63:C63"/>
    <mergeCell ref="A64:C64"/>
    <mergeCell ref="A67:C67"/>
    <mergeCell ref="A1:I1"/>
    <mergeCell ref="A3:I3"/>
    <mergeCell ref="A5:C5"/>
    <mergeCell ref="A8:C8"/>
    <mergeCell ref="A12:C12"/>
    <mergeCell ref="A34:C34"/>
    <mergeCell ref="A57:C57"/>
    <mergeCell ref="A39:C39"/>
    <mergeCell ref="A6:C6"/>
    <mergeCell ref="A7:C7"/>
    <mergeCell ref="A16:C16"/>
    <mergeCell ref="A19:C19"/>
    <mergeCell ref="A24:C24"/>
    <mergeCell ref="A27:C27"/>
    <mergeCell ref="A28:C28"/>
    <mergeCell ref="A38:C38"/>
    <mergeCell ref="A33:C33"/>
    <mergeCell ref="A35:C35"/>
    <mergeCell ref="A36:C36"/>
    <mergeCell ref="A37:C37"/>
    <mergeCell ref="A42:C42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Darka Sudarević</cp:lastModifiedBy>
  <cp:lastPrinted>2024-12-10T16:43:54Z</cp:lastPrinted>
  <dcterms:created xsi:type="dcterms:W3CDTF">2022-08-12T12:51:27Z</dcterms:created>
  <dcterms:modified xsi:type="dcterms:W3CDTF">2024-12-10T16:45:31Z</dcterms:modified>
</cp:coreProperties>
</file>