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3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Titles" localSheetId="2">'RASHODI'!$7:$10</definedName>
    <definedName name="_xlnm.Print_Area" localSheetId="0">'OPĆI DIO'!$A$2:$H$26</definedName>
    <definedName name="_xlnm.Print_Area" localSheetId="2">'RASHODI'!$A$1:$Q$175</definedName>
  </definedNames>
  <calcPr fullCalcOnLoad="1"/>
</workbook>
</file>

<file path=xl/sharedStrings.xml><?xml version="1.0" encoding="utf-8"?>
<sst xmlns="http://schemas.openxmlformats.org/spreadsheetml/2006/main" count="588" uniqueCount="483">
  <si>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</si>
  <si>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</si>
  <si>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</si>
  <si>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</si>
  <si>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</si>
  <si>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</si>
  <si>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</si>
  <si>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</si>
  <si>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</si>
  <si>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</si>
  <si>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</si>
  <si>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</si>
  <si>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</si>
  <si>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</si>
  <si>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</si>
  <si>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</si>
  <si>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</si>
  <si>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</si>
  <si>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</si>
  <si>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</si>
  <si>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</si>
  <si>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</si>
  <si>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</si>
  <si>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</si>
  <si>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</si>
  <si>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</si>
  <si>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</si>
  <si>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</si>
  <si>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</si>
  <si>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</si>
  <si>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</si>
  <si>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</si>
  <si>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</si>
  <si>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</si>
  <si>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</si>
  <si>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</si>
  <si>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</si>
  <si>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</si>
  <si>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</si>
  <si>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</si>
  <si>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</si>
  <si>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</si>
  <si>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</si>
  <si>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</si>
  <si>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</si>
  <si>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</si>
  <si>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</si>
  <si>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</si>
  <si>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</si>
  <si>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</si>
  <si>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</si>
  <si>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</si>
  <si>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</si>
  <si>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</si>
  <si>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</si>
  <si>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</si>
  <si>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</si>
  <si>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</si>
  <si>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</si>
  <si>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</si>
  <si>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</si>
  <si>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</si>
  <si>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</si>
  <si>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</si>
  <si>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</si>
  <si>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</si>
  <si>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</si>
  <si>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</si>
  <si>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</si>
  <si>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</si>
  <si>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</si>
  <si>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</si>
  <si>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</si>
  <si>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</si>
  <si>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</si>
  <si>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</si>
  <si>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</si>
  <si>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</si>
  <si>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</si>
  <si>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</si>
  <si>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</si>
  <si>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</si>
  <si>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</si>
  <si>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</si>
  <si>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</si>
  <si>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</si>
  <si>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</si>
  <si>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</si>
  <si>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</si>
  <si>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</si>
  <si>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</si>
  <si>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</si>
  <si>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</si>
  <si>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</si>
  <si>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</si>
  <si>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</si>
  <si>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</si>
  <si>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</si>
  <si>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</si>
  <si>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</si>
  <si>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</si>
  <si>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</si>
  <si>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</si>
  <si>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</si>
  <si>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</si>
  <si>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</si>
  <si>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</si>
  <si>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</si>
  <si>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</si>
  <si>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</si>
  <si>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</si>
  <si>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</si>
  <si>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</si>
  <si>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</si>
  <si>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</si>
  <si>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</si>
  <si>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</si>
  <si>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</si>
  <si>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</si>
  <si>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</si>
  <si>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</si>
  <si>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</si>
  <si>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</si>
  <si>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</si>
  <si>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</si>
  <si>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</si>
  <si>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</si>
  <si>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</si>
  <si>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</si>
  <si>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</si>
  <si>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</si>
  <si>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</si>
  <si>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</si>
  <si>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</si>
  <si>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</si>
  <si>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</si>
  <si>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</si>
  <si>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</si>
  <si>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</si>
  <si>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</si>
  <si>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</si>
  <si>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</si>
  <si>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</si>
  <si>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</si>
  <si>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</si>
  <si>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</si>
  <si>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</si>
  <si>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</si>
  <si>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</si>
  <si>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</si>
  <si>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</si>
  <si>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</si>
  <si>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</si>
  <si>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</si>
  <si>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</si>
  <si>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</si>
  <si>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</si>
  <si>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</si>
  <si>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</si>
  <si>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</si>
  <si>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</si>
  <si>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</si>
  <si>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</si>
  <si>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</si>
  <si>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</si>
  <si>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</si>
  <si>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</si>
  <si>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</si>
  <si>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</si>
  <si>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</si>
  <si>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</si>
  <si>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</si>
  <si>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</si>
  <si>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</si>
  <si>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</si>
  <si>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</si>
  <si>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</si>
  <si>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</si>
  <si>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</si>
  <si>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</si>
  <si>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</si>
  <si>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</si>
  <si>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</si>
  <si>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</si>
  <si>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</si>
  <si>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</si>
  <si>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</si>
  <si>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</si>
  <si>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</si>
  <si>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</si>
  <si>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</si>
  <si>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</si>
  <si>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</si>
  <si>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</si>
  <si>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</si>
  <si>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</si>
  <si>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</si>
  <si>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</si>
  <si>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</si>
  <si>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</si>
  <si>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</si>
  <si>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</si>
  <si>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</si>
  <si>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</si>
  <si>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</si>
  <si>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</si>
  <si>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</si>
  <si>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</si>
  <si>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</si>
  <si>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</si>
  <si>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</si>
  <si>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</si>
  <si>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</si>
  <si>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</si>
  <si>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</si>
  <si>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</si>
  <si>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</si>
  <si>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</si>
  <si>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</si>
  <si>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</si>
  <si>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</si>
  <si>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</si>
  <si>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</si>
  <si>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</si>
  <si>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</si>
  <si>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</si>
  <si>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</si>
  <si>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</si>
  <si>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</si>
  <si>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</si>
  <si>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</si>
  <si>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</si>
  <si>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</si>
  <si>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</si>
  <si>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</si>
  <si>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</si>
  <si>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</si>
  <si>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</si>
  <si>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</si>
  <si>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</si>
  <si>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</si>
  <si>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</si>
  <si>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</si>
  <si>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</si>
  <si>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</si>
  <si>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</si>
  <si>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</si>
  <si>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</si>
  <si>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</si>
  <si>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</si>
  <si>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</si>
  <si>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</si>
  <si>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</si>
  <si>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</si>
  <si>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</si>
  <si>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</si>
  <si>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</si>
  <si>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</si>
  <si>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</si>
  <si>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</si>
  <si>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</si>
  <si>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</si>
  <si>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</si>
  <si>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</si>
  <si>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</si>
  <si>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</si>
  <si>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</si>
  <si>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</si>
  <si>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</si>
  <si>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</si>
  <si>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</si>
  <si>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</si>
  <si>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</si>
  <si>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</si>
  <si>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</si>
  <si>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</si>
  <si>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</si>
  <si>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</si>
  <si>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</si>
  <si>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</si>
  <si>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</si>
  <si>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</si>
  <si>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</si>
  <si>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</si>
  <si>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</si>
  <si>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</si>
  <si>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</si>
  <si>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</si>
  <si>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</si>
  <si>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</si>
  <si>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</si>
  <si>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</si>
  <si>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</si>
  <si>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</si>
  <si>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</si>
  <si>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</si>
  <si>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</si>
  <si>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</si>
  <si>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</si>
  <si>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</si>
  <si>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</si>
  <si>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</si>
  <si>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</si>
  <si>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</si>
  <si>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</si>
  <si>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</si>
  <si>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</si>
  <si>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</si>
  <si>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</si>
  <si>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</si>
  <si>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</si>
  <si>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</si>
  <si>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</si>
  <si>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</si>
  <si>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</si>
  <si>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</si>
  <si>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</si>
  <si>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</si>
  <si>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</si>
  <si>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</si>
  <si>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</si>
  <si>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</si>
  <si>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</si>
  <si>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</si>
  <si>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</si>
  <si>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</si>
  <si>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</si>
  <si>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</si>
  <si>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</si>
  <si>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</si>
  <si>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</si>
  <si>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</si>
  <si>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</si>
  <si>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</si>
  <si>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</si>
  <si>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</si>
  <si>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</si>
  <si>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</si>
  <si>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</si>
  <si>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</si>
  <si>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</si>
  <si>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</si>
  <si>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</si>
  <si>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</si>
  <si>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</si>
  <si>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</si>
  <si>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</si>
  <si>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</si>
  <si>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</si>
  <si>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</si>
  <si>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</si>
  <si>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</si>
  <si>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</si>
  <si>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</si>
  <si>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</si>
  <si>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</si>
  <si>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</si>
  <si>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</si>
  <si>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</si>
  <si>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</si>
  <si>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</si>
  <si>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</si>
  <si>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</si>
  <si>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</si>
  <si>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</si>
  <si>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</si>
  <si>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</si>
  <si>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</si>
  <si>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</si>
  <si>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</si>
  <si>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</si>
  <si>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</si>
  <si>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</si>
  <si>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</si>
  <si>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</si>
  <si>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</si>
  <si>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</si>
  <si>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</si>
  <si>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</si>
  <si>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</si>
  <si>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</si>
  <si>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</si>
  <si>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</si>
  <si>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</si>
  <si>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</si>
  <si>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</si>
  <si>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</si>
  <si>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</si>
  <si>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</si>
  <si>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</si>
  <si>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</si>
  <si>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</si>
  <si>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</si>
  <si>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</si>
  <si>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</si>
  <si>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</si>
  <si>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</si>
  <si>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</si>
  <si>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</si>
  <si>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</si>
  <si>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</si>
  <si>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</si>
  <si>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</si>
  <si>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</si>
  <si>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</si>
  <si>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</si>
  <si>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</si>
  <si>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</si>
  <si>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</si>
  <si>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</si>
  <si>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</si>
  <si>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</si>
  <si>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</si>
  <si>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</si>
  <si>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</si>
  <si>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</si>
  <si>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</si>
  <si>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</si>
  <si>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</si>
  <si>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</si>
  <si>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</si>
  <si>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</si>
  <si>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</si>
  <si>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</si>
  <si>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</si>
  <si>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</si>
  <si>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</si>
  <si>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</si>
  <si>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</si>
  <si>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</si>
  <si>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</si>
  <si>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</si>
  <si>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</si>
  <si>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</si>
  <si>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</si>
  <si>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</si>
  <si>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</si>
  <si>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</si>
  <si>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</si>
  <si>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</si>
  <si>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</si>
  <si>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</si>
  <si>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</si>
  <si>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</si>
  <si>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</si>
  <si>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</si>
  <si>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</si>
  <si>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</si>
  <si>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</si>
  <si>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</si>
  <si>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</si>
  <si>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</si>
  <si>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</si>
  <si>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</si>
  <si>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</si>
  <si>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</si>
  <si>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</si>
  <si>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</si>
  <si>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</si>
  <si>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</si>
  <si>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</si>
  <si>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</si>
  <si>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</si>
  <si>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</si>
  <si>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</si>
  <si>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</si>
  <si>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USTANOVE:   III. GIMNAZIJA</t>
  </si>
  <si>
    <t>PRIJEDLOG FINANCIJSKOG PLANA III. GIMNAZIJE ZA 2018. I                                                                                                                                                PROJEKCIJA PLANA ZA  2019. I 2020. GODINU</t>
  </si>
  <si>
    <t>Ravnateljica:</t>
  </si>
  <si>
    <t>Korisnik proračuna:   III. GIMNAZIJA</t>
  </si>
  <si>
    <t>Kontak osoba: Nadica  Jankec</t>
  </si>
  <si>
    <t>Tel: 2339-629</t>
  </si>
  <si>
    <t>NAZIV KORISNIKA: III. GIMNAZIJA</t>
  </si>
  <si>
    <t>SAŽETAK DJELOKRUGA: ODGOJ I OBRAZOVANJE UČENIKA</t>
  </si>
  <si>
    <t>OSTVARIVANJE ODGOJNO OBRAZOVNOG RADA UČENIKA</t>
  </si>
  <si>
    <t>Svi programi utemeljeni su na Zakonu o odgoju i obrazovanju za osnovne i srednje škole, te drugim zakonima koji se dijelom odnose na školsku populaciju i javne ustanove kao što su škole. Ciljevi, strategije i programi kako jednogodišnji tako i višegodišnji ugrađeni su u Školskom kurikulumu i Godišnjim planovima i programima.</t>
  </si>
  <si>
    <t>Pokazatelju su vidljivi budući da svake godine postižemo sve bolje rezultate.</t>
  </si>
  <si>
    <t>Nema razloga odstupanja.</t>
  </si>
  <si>
    <t>Na temelju rezultata rada postigli smo izuzetno dobre rezultate u ovoj godini. Sudjelovali smo na Državnim natjecanjima u 8 kategorija. Sudjelovali smo na Svjetskom školskom prvenstvu u plivanju u Budimpešti,  u atletici u Nansyu u Francuskoj te košarci u Poreču. Svi maturanti su uspješno položili državnu maturu. Uspješno smo nastavili s obnovom zgrade i opremanjem učionica nastavnim pomagalima.</t>
  </si>
  <si>
    <t>Osigurati kvalitetan odgoj i obrazovanje učenika, te uspješan rad zaposlenika. III. gimnazija je odgojno obrazovna ustanova koja izvodi gimnazijske programe općeg i prirodoslovno-matematičkog usmjerenja s temeljnim ciljem kvalitetnih priprema i osposobljavanja učenika za državnu maturu, kako bi mogli na temelju rezultata državne mature uspješno nastaviti školovanje na visokoškolskim institucijama u skladu sa svojim mogućnostima i željama.</t>
  </si>
  <si>
    <t>Program opće gimnazije i program prirodoslovno-matematičke gimnazije ostvarujemo na temelju postojećih programa koje je na prijedlog Ministarstva znanosti i obrazovanja donio Sabor RH. Te programe dopunjujemo i drugim programima kao što su izborna i fakultativna nastava, dopunska i dodatna nastava te izvan nastavne i izvanškolske aktivnosti. Također provodimo preventivne programe borbe protiv nasilja i ovisnosti kroz naš projekt "Sportom protiv nasilja i ovisnosti", te program rada s darovitim učenicima. Svi ovi programi mogu se pogledati u Školskom kurikulumu i Godišnjem planu i programu rada škole.</t>
  </si>
  <si>
    <t>U Zagrebu, 22. prosinca  2017.</t>
  </si>
  <si>
    <t>Darka Sudarević,dipl.ing.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</si>
</sst>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17" fillId="31" borderId="7" applyNumberFormat="0" applyAlignment="0" applyProtection="0"/>
    <xf numFmtId="0" fontId="62" fillId="39" borderId="8" applyNumberFormat="0" applyAlignment="0" applyProtection="0"/>
    <xf numFmtId="0" fontId="15" fillId="0" borderId="9" applyNumberFormat="0" applyFill="0" applyAlignment="0" applyProtection="0"/>
    <xf numFmtId="0" fontId="63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89" applyNumberFormat="1" applyFont="1" applyFill="1" applyBorder="1" applyAlignment="1" quotePrefix="1">
      <alignment horizontal="center" vertical="center" wrapText="1"/>
      <protection/>
    </xf>
    <xf numFmtId="1" fontId="41" fillId="0" borderId="21" xfId="89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89" applyNumberFormat="1" applyFont="1" applyFill="1" applyBorder="1" applyAlignment="1" applyProtection="1" quotePrefix="1">
      <alignment horizontal="right"/>
      <protection/>
    </xf>
    <xf numFmtId="186" fontId="39" fillId="0" borderId="23" xfId="89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 quotePrefix="1">
      <alignment horizontal="right"/>
      <protection/>
    </xf>
    <xf numFmtId="186" fontId="39" fillId="0" borderId="23" xfId="89" applyNumberFormat="1" applyFont="1" applyFill="1" applyBorder="1" applyAlignment="1" quotePrefix="1">
      <alignment/>
      <protection/>
    </xf>
    <xf numFmtId="49" fontId="41" fillId="0" borderId="23" xfId="89" applyNumberFormat="1" applyFont="1" applyFill="1" applyBorder="1" applyAlignment="1" quotePrefix="1">
      <alignment horizontal="center"/>
      <protection/>
    </xf>
    <xf numFmtId="49" fontId="39" fillId="0" borderId="23" xfId="89" applyNumberFormat="1" applyFont="1" applyFill="1" applyBorder="1" applyAlignment="1" quotePrefix="1">
      <alignment horizontal="left"/>
      <protection/>
    </xf>
    <xf numFmtId="39" fontId="39" fillId="0" borderId="23" xfId="89" applyFont="1" applyFill="1" applyBorder="1" applyAlignment="1">
      <alignment/>
      <protection/>
    </xf>
    <xf numFmtId="49" fontId="41" fillId="0" borderId="23" xfId="89" applyNumberFormat="1" applyFont="1" applyFill="1" applyBorder="1" applyAlignment="1">
      <alignment horizontal="center"/>
      <protection/>
    </xf>
    <xf numFmtId="49" fontId="41" fillId="0" borderId="23" xfId="89" applyNumberFormat="1" applyFont="1" applyFill="1" applyBorder="1" applyAlignment="1">
      <alignment horizontal="left"/>
      <protection/>
    </xf>
    <xf numFmtId="39" fontId="41" fillId="0" borderId="23" xfId="89" applyFont="1" applyFill="1" applyBorder="1" applyAlignment="1">
      <alignment horizontal="left"/>
      <protection/>
    </xf>
    <xf numFmtId="186" fontId="41" fillId="0" borderId="23" xfId="89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89" applyNumberFormat="1" applyFont="1" applyBorder="1" applyAlignment="1">
      <alignment horizontal="center"/>
      <protection/>
    </xf>
    <xf numFmtId="49" fontId="41" fillId="0" borderId="23" xfId="89" applyNumberFormat="1" applyFont="1" applyBorder="1" applyAlignment="1">
      <alignment horizontal="left"/>
      <protection/>
    </xf>
    <xf numFmtId="39" fontId="41" fillId="0" borderId="23" xfId="89" applyFont="1" applyBorder="1" applyAlignment="1">
      <alignment/>
      <protection/>
    </xf>
    <xf numFmtId="49" fontId="39" fillId="0" borderId="23" xfId="89" applyNumberFormat="1" applyFont="1" applyBorder="1" applyAlignment="1">
      <alignment horizontal="left"/>
      <protection/>
    </xf>
    <xf numFmtId="39" fontId="39" fillId="0" borderId="23" xfId="89" applyFont="1" applyBorder="1" applyAlignment="1">
      <alignment/>
      <protection/>
    </xf>
    <xf numFmtId="186" fontId="39" fillId="0" borderId="23" xfId="89" applyNumberFormat="1" applyFont="1" applyBorder="1" applyAlignment="1">
      <alignment/>
      <protection/>
    </xf>
    <xf numFmtId="39" fontId="41" fillId="0" borderId="23" xfId="89" applyFont="1" applyBorder="1" applyAlignment="1">
      <alignment horizontal="left"/>
      <protection/>
    </xf>
    <xf numFmtId="39" fontId="39" fillId="0" borderId="23" xfId="89" applyFont="1" applyBorder="1" applyAlignment="1">
      <alignment horizontal="left"/>
      <protection/>
    </xf>
    <xf numFmtId="49" fontId="39" fillId="0" borderId="23" xfId="89" applyNumberFormat="1" applyFont="1" applyFill="1" applyBorder="1" applyAlignment="1">
      <alignment horizontal="left"/>
      <protection/>
    </xf>
    <xf numFmtId="39" fontId="39" fillId="0" borderId="23" xfId="89" applyFont="1" applyFill="1" applyBorder="1" applyAlignment="1">
      <alignment horizontal="left"/>
      <protection/>
    </xf>
    <xf numFmtId="39" fontId="39" fillId="0" borderId="23" xfId="89" applyFont="1" applyBorder="1" applyAlignment="1">
      <alignment horizontal="left" wrapText="1"/>
      <protection/>
    </xf>
    <xf numFmtId="0" fontId="39" fillId="0" borderId="23" xfId="96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89" applyNumberFormat="1" applyFont="1" applyBorder="1" applyAlignment="1" quotePrefix="1">
      <alignment/>
      <protection/>
    </xf>
    <xf numFmtId="49" fontId="39" fillId="0" borderId="23" xfId="89" applyNumberFormat="1" applyFont="1" applyBorder="1" applyAlignment="1">
      <alignment/>
      <protection/>
    </xf>
    <xf numFmtId="49" fontId="39" fillId="0" borderId="23" xfId="89" applyNumberFormat="1" applyFont="1" applyBorder="1" applyAlignment="1" quotePrefix="1">
      <alignment horizontal="left"/>
      <protection/>
    </xf>
    <xf numFmtId="49" fontId="39" fillId="0" borderId="24" xfId="89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89" applyFont="1" applyFill="1" applyBorder="1" applyAlignment="1">
      <alignment wrapText="1"/>
      <protection/>
    </xf>
    <xf numFmtId="39" fontId="39" fillId="0" borderId="23" xfId="89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0" applyFont="1" applyAlignment="1">
      <alignment horizontal="center" vertical="center"/>
      <protection/>
    </xf>
    <xf numFmtId="0" fontId="21" fillId="0" borderId="0" xfId="93" applyAlignment="1" applyProtection="1">
      <alignment horizontal="center"/>
      <protection locked="0"/>
    </xf>
    <xf numFmtId="0" fontId="21" fillId="0" borderId="0" xfId="93" applyProtection="1">
      <alignment/>
      <protection locked="0"/>
    </xf>
    <xf numFmtId="0" fontId="21" fillId="0" borderId="0" xfId="90">
      <alignment/>
      <protection/>
    </xf>
    <xf numFmtId="0" fontId="36" fillId="0" borderId="0" xfId="93" applyFont="1" applyProtection="1">
      <alignment/>
      <protection locked="0"/>
    </xf>
    <xf numFmtId="0" fontId="36" fillId="0" borderId="1" xfId="90" applyFont="1" applyBorder="1" applyAlignment="1">
      <alignment horizontal="center"/>
      <protection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4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4" fillId="45" borderId="1" xfId="90" applyNumberFormat="1" applyFont="1" applyFill="1" applyBorder="1" applyAlignment="1" applyProtection="1">
      <alignment horizontal="right" vertical="center" shrinkToFit="1"/>
      <protection/>
    </xf>
    <xf numFmtId="0" fontId="32" fillId="0" borderId="0" xfId="90" applyFont="1" applyAlignment="1">
      <alignment horizontal="center" vertical="center"/>
      <protection/>
    </xf>
    <xf numFmtId="49" fontId="45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5" fillId="0" borderId="1" xfId="90" applyNumberFormat="1" applyFont="1" applyFill="1" applyBorder="1" applyAlignment="1" applyProtection="1">
      <alignment horizontal="right" vertical="center" shrinkToFit="1"/>
      <protection locked="0"/>
    </xf>
    <xf numFmtId="49" fontId="44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0" fillId="0" borderId="1" xfId="90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0" applyNumberFormat="1">
      <alignment/>
      <protection/>
    </xf>
    <xf numFmtId="0" fontId="21" fillId="0" borderId="1" xfId="90" applyBorder="1">
      <alignment/>
      <protection/>
    </xf>
    <xf numFmtId="0" fontId="21" fillId="31" borderId="1" xfId="88" applyFont="1" applyFill="1" applyBorder="1" applyAlignment="1">
      <alignment horizontal="left" vertical="center" wrapText="1"/>
      <protection/>
    </xf>
    <xf numFmtId="0" fontId="45" fillId="0" borderId="1" xfId="88" applyFont="1" applyFill="1" applyBorder="1" applyAlignment="1">
      <alignment horizontal="left" vertical="center"/>
      <protection/>
    </xf>
    <xf numFmtId="0" fontId="21" fillId="0" borderId="1" xfId="98" applyFont="1" applyFill="1" applyBorder="1" applyAlignment="1">
      <alignment horizontal="left" vertical="center" wrapText="1"/>
      <protection/>
    </xf>
    <xf numFmtId="0" fontId="45" fillId="31" borderId="1" xfId="88" applyFont="1" applyFill="1" applyBorder="1" applyAlignment="1">
      <alignment horizontal="left" vertical="center" wrapText="1"/>
      <protection/>
    </xf>
    <xf numFmtId="0" fontId="44" fillId="31" borderId="1" xfId="88" applyFont="1" applyFill="1" applyBorder="1" applyAlignment="1">
      <alignment horizontal="left" vertical="center" wrapText="1"/>
      <protection/>
    </xf>
    <xf numFmtId="0" fontId="36" fillId="0" borderId="1" xfId="90" applyFont="1" applyBorder="1">
      <alignment/>
      <protection/>
    </xf>
    <xf numFmtId="0" fontId="45" fillId="0" borderId="1" xfId="98" applyFont="1" applyFill="1" applyBorder="1" applyAlignment="1">
      <alignment horizontal="left" vertical="center" wrapText="1"/>
      <protection/>
    </xf>
    <xf numFmtId="4" fontId="44" fillId="0" borderId="1" xfId="90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6" applyFont="1" applyFill="1" applyBorder="1" applyAlignment="1">
      <alignment horizontal="left" vertical="center" wrapText="1"/>
      <protection/>
    </xf>
    <xf numFmtId="0" fontId="47" fillId="0" borderId="19" xfId="96" applyFont="1" applyFill="1" applyBorder="1" applyAlignment="1">
      <alignment horizontal="left" vertical="center" wrapText="1"/>
      <protection/>
    </xf>
    <xf numFmtId="0" fontId="48" fillId="0" borderId="19" xfId="97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0" applyFont="1" applyAlignment="1" applyProtection="1">
      <alignment horizontal="center" vertical="center"/>
      <protection locked="0"/>
    </xf>
    <xf numFmtId="4" fontId="43" fillId="0" borderId="0" xfId="93" applyNumberFormat="1" applyFont="1" applyProtection="1">
      <alignment/>
      <protection locked="0"/>
    </xf>
    <xf numFmtId="0" fontId="21" fillId="0" borderId="0" xfId="90" applyBorder="1" applyAlignment="1" applyProtection="1">
      <alignment horizontal="left"/>
      <protection locked="0"/>
    </xf>
    <xf numFmtId="0" fontId="21" fillId="0" borderId="0" xfId="90" applyBorder="1" applyProtection="1">
      <alignment/>
      <protection locked="0"/>
    </xf>
    <xf numFmtId="4" fontId="21" fillId="0" borderId="0" xfId="90" applyNumberFormat="1" applyBorder="1" applyProtection="1">
      <alignment/>
      <protection locked="0"/>
    </xf>
    <xf numFmtId="0" fontId="21" fillId="0" borderId="0" xfId="90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89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0" fontId="36" fillId="0" borderId="1" xfId="93" applyFont="1" applyBorder="1" applyAlignment="1">
      <alignment horizontal="left" vertical="center" wrapText="1"/>
      <protection/>
    </xf>
    <xf numFmtId="0" fontId="28" fillId="0" borderId="0" xfId="93" applyFont="1" applyAlignment="1" applyProtection="1">
      <alignment horizontal="center"/>
      <protection locked="0"/>
    </xf>
    <xf numFmtId="0" fontId="29" fillId="0" borderId="0" xfId="93" applyFont="1" applyAlignment="1" applyProtection="1">
      <alignment horizontal="center"/>
      <protection locked="0"/>
    </xf>
    <xf numFmtId="0" fontId="28" fillId="0" borderId="0" xfId="93" applyFont="1" applyAlignment="1">
      <alignment horizontal="center"/>
      <protection/>
    </xf>
    <xf numFmtId="0" fontId="29" fillId="0" borderId="0" xfId="93" applyFont="1" applyAlignment="1">
      <alignment horizontal="center"/>
      <protection/>
    </xf>
    <xf numFmtId="0" fontId="36" fillId="6" borderId="1" xfId="90" applyFont="1" applyFill="1" applyBorder="1" applyAlignment="1">
      <alignment horizontal="center" vertical="center"/>
      <protection/>
    </xf>
    <xf numFmtId="0" fontId="21" fillId="6" borderId="1" xfId="93" applyFill="1" applyBorder="1" applyAlignment="1">
      <alignment vertical="center"/>
      <protection/>
    </xf>
    <xf numFmtId="0" fontId="39" fillId="47" borderId="19" xfId="0" applyFont="1" applyFill="1" applyBorder="1" applyAlignment="1" applyProtection="1">
      <alignment horizontal="center"/>
      <protection locked="0"/>
    </xf>
    <xf numFmtId="186" fontId="39" fillId="0" borderId="35" xfId="89" applyNumberFormat="1" applyFont="1" applyFill="1" applyBorder="1" applyAlignment="1" applyProtection="1">
      <alignment horizontal="center" vertical="center" wrapText="1"/>
      <protection/>
    </xf>
    <xf numFmtId="0" fontId="38" fillId="0" borderId="36" xfId="87" applyFont="1" applyFill="1" applyBorder="1" applyAlignment="1">
      <alignment horizontal="center" vertical="center" wrapText="1"/>
      <protection/>
    </xf>
    <xf numFmtId="186" fontId="37" fillId="0" borderId="35" xfId="89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0" fontId="41" fillId="0" borderId="23" xfId="0" applyFont="1" applyFill="1" applyBorder="1" applyAlignment="1">
      <alignment wrapText="1"/>
    </xf>
    <xf numFmtId="49" fontId="39" fillId="0" borderId="39" xfId="89" applyNumberFormat="1" applyFont="1" applyFill="1" applyBorder="1" applyAlignment="1" applyProtection="1">
      <alignment horizontal="left" vertical="center" wrapText="1"/>
      <protection/>
    </xf>
    <xf numFmtId="0" fontId="37" fillId="0" borderId="40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41" xfId="89" applyNumberFormat="1" applyFont="1" applyFill="1" applyBorder="1" applyAlignment="1" quotePrefix="1">
      <alignment horizontal="center" vertical="center" wrapText="1"/>
      <protection/>
    </xf>
    <xf numFmtId="0" fontId="38" fillId="0" borderId="42" xfId="0" applyFont="1" applyFill="1" applyBorder="1" applyAlignment="1">
      <alignment horizontal="center" vertical="center" wrapText="1"/>
    </xf>
    <xf numFmtId="39" fontId="39" fillId="0" borderId="41" xfId="89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>
      <alignment vertical="center" wrapText="1"/>
    </xf>
    <xf numFmtId="49" fontId="39" fillId="0" borderId="23" xfId="89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3" xfId="89" applyNumberFormat="1" applyFont="1" applyFill="1" applyBorder="1" applyAlignment="1">
      <alignment wrapText="1"/>
      <protection/>
    </xf>
    <xf numFmtId="0" fontId="38" fillId="0" borderId="43" xfId="0" applyNumberFormat="1" applyFont="1" applyFill="1" applyBorder="1" applyAlignment="1" applyProtection="1">
      <alignment wrapText="1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52" fillId="0" borderId="49" xfId="0" applyNumberFormat="1" applyFont="1" applyFill="1" applyBorder="1" applyAlignment="1" applyProtection="1">
      <alignment vertical="top" wrapText="1"/>
      <protection/>
    </xf>
    <xf numFmtId="0" fontId="52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2_RASHODI ODV.KUOLTU" xfId="87"/>
    <cellStyle name="Normal 3" xfId="88"/>
    <cellStyle name="Normal 4" xfId="89"/>
    <cellStyle name="Normal 5" xfId="90"/>
    <cellStyle name="Normal_Podaci" xfId="91"/>
    <cellStyle name="Normalno 2" xfId="92"/>
    <cellStyle name="Normalno 2 2" xfId="93"/>
    <cellStyle name="Normalno 2_Copy of Tablica 2 rashodi.-sš-2018-20" xfId="94"/>
    <cellStyle name="Obično_List1" xfId="95"/>
    <cellStyle name="Obično_List4" xfId="96"/>
    <cellStyle name="Obično_List5" xfId="97"/>
    <cellStyle name="Obično_List7" xfId="98"/>
    <cellStyle name="Percent" xfId="99"/>
    <cellStyle name="Povezana ćelija" xfId="100"/>
    <cellStyle name="Followed Hyperlink" xfId="101"/>
    <cellStyle name="Provjera ćelije" xfId="102"/>
    <cellStyle name="Tekst objašnjenja" xfId="103"/>
    <cellStyle name="Tekst upozorenja" xfId="104"/>
    <cellStyle name="Total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80" zoomScalePageLayoutView="0" workbookViewId="0" topLeftCell="A19">
      <selection activeCell="H12" sqref="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1"/>
      <c r="B2" s="201"/>
      <c r="C2" s="201"/>
      <c r="D2" s="201"/>
      <c r="E2" s="201"/>
      <c r="F2" s="201"/>
      <c r="G2" s="201"/>
      <c r="H2" s="201"/>
    </row>
    <row r="3" spans="1:8" ht="48" customHeight="1">
      <c r="A3" s="184" t="s">
        <v>467</v>
      </c>
      <c r="B3" s="184"/>
      <c r="C3" s="184"/>
      <c r="D3" s="184"/>
      <c r="E3" s="184"/>
      <c r="F3" s="184"/>
      <c r="G3" s="184"/>
      <c r="H3" s="184"/>
    </row>
    <row r="4" spans="1:8" s="5" customFormat="1" ht="26.25" customHeight="1">
      <c r="A4" s="184" t="s">
        <v>10</v>
      </c>
      <c r="B4" s="184"/>
      <c r="C4" s="184"/>
      <c r="D4" s="184"/>
      <c r="E4" s="184"/>
      <c r="F4" s="184"/>
      <c r="G4" s="202"/>
      <c r="H4" s="202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7.75" customHeight="1">
      <c r="A7" s="203" t="s">
        <v>11</v>
      </c>
      <c r="B7" s="193"/>
      <c r="C7" s="193"/>
      <c r="D7" s="193"/>
      <c r="E7" s="204"/>
      <c r="F7" s="20">
        <f>+F8+F9</f>
        <v>9350000</v>
      </c>
      <c r="G7" s="20">
        <f>G8+G9</f>
        <v>9420000</v>
      </c>
      <c r="H7" s="20">
        <f>+H8+H9</f>
        <v>9490000</v>
      </c>
      <c r="I7" s="18"/>
    </row>
    <row r="8" spans="1:8" ht="22.5" customHeight="1">
      <c r="A8" s="190" t="s">
        <v>0</v>
      </c>
      <c r="B8" s="191"/>
      <c r="C8" s="191"/>
      <c r="D8" s="191"/>
      <c r="E8" s="205"/>
      <c r="F8" s="151">
        <v>9350000</v>
      </c>
      <c r="G8" s="151">
        <v>9420000</v>
      </c>
      <c r="H8" s="151">
        <v>9490000</v>
      </c>
    </row>
    <row r="9" spans="1:8" ht="22.5" customHeight="1">
      <c r="A9" s="206" t="s">
        <v>13</v>
      </c>
      <c r="B9" s="205"/>
      <c r="C9" s="205"/>
      <c r="D9" s="205"/>
      <c r="E9" s="205"/>
      <c r="F9" s="151"/>
      <c r="G9" s="151"/>
      <c r="H9" s="151"/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9350000</v>
      </c>
      <c r="G10" s="20">
        <f>+G11+G12</f>
        <v>9420000</v>
      </c>
      <c r="H10" s="20">
        <f>+H11+H12</f>
        <v>9490000</v>
      </c>
    </row>
    <row r="11" spans="1:10" ht="22.5" customHeight="1">
      <c r="A11" s="194" t="s">
        <v>1</v>
      </c>
      <c r="B11" s="191"/>
      <c r="C11" s="191"/>
      <c r="D11" s="191"/>
      <c r="E11" s="207"/>
      <c r="F11" s="151">
        <v>9330000</v>
      </c>
      <c r="G11" s="151">
        <v>9400000</v>
      </c>
      <c r="H11" s="151">
        <v>9470000</v>
      </c>
      <c r="I11" s="2"/>
      <c r="J11" s="2"/>
    </row>
    <row r="12" spans="1:10" ht="22.5" customHeight="1">
      <c r="A12" s="208" t="s">
        <v>17</v>
      </c>
      <c r="B12" s="205"/>
      <c r="C12" s="205"/>
      <c r="D12" s="205"/>
      <c r="E12" s="205"/>
      <c r="F12" s="152">
        <v>20000</v>
      </c>
      <c r="G12" s="152">
        <v>20000</v>
      </c>
      <c r="H12" s="152">
        <v>20000</v>
      </c>
      <c r="I12" s="2"/>
      <c r="J12" s="2"/>
    </row>
    <row r="13" spans="1:10" ht="22.5" customHeight="1">
      <c r="A13" s="192" t="s">
        <v>2</v>
      </c>
      <c r="B13" s="193"/>
      <c r="C13" s="193"/>
      <c r="D13" s="193"/>
      <c r="E13" s="193"/>
      <c r="F13" s="21">
        <f>+F7-F10</f>
        <v>0</v>
      </c>
      <c r="G13" s="21">
        <f>+G7-G10</f>
        <v>0</v>
      </c>
      <c r="H13" s="21">
        <f>+H7-H10</f>
        <v>0</v>
      </c>
      <c r="J13" s="2"/>
    </row>
    <row r="14" spans="1:8" ht="25.5" customHeight="1">
      <c r="A14" s="184"/>
      <c r="B14" s="185"/>
      <c r="C14" s="185"/>
      <c r="D14" s="185"/>
      <c r="E14" s="185"/>
      <c r="F14" s="186"/>
      <c r="G14" s="186"/>
      <c r="H14" s="186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195" t="s">
        <v>18</v>
      </c>
      <c r="B16" s="196"/>
      <c r="C16" s="196"/>
      <c r="D16" s="196"/>
      <c r="E16" s="197"/>
      <c r="F16" s="23"/>
      <c r="G16" s="23"/>
      <c r="H16" s="24"/>
      <c r="J16" s="2"/>
    </row>
    <row r="17" spans="1:10" ht="34.5" customHeight="1">
      <c r="A17" s="198" t="s">
        <v>19</v>
      </c>
      <c r="B17" s="199"/>
      <c r="C17" s="199"/>
      <c r="D17" s="199"/>
      <c r="E17" s="200"/>
      <c r="F17" s="25"/>
      <c r="G17" s="25"/>
      <c r="H17" s="21"/>
      <c r="J17" s="2"/>
    </row>
    <row r="18" spans="1:10" s="4" customFormat="1" ht="25.5" customHeight="1">
      <c r="A18" s="189"/>
      <c r="B18" s="185"/>
      <c r="C18" s="185"/>
      <c r="D18" s="185"/>
      <c r="E18" s="185"/>
      <c r="F18" s="186"/>
      <c r="G18" s="186"/>
      <c r="H18" s="186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190" t="s">
        <v>3</v>
      </c>
      <c r="B20" s="191"/>
      <c r="C20" s="191"/>
      <c r="D20" s="191"/>
      <c r="E20" s="191"/>
      <c r="F20" s="152"/>
      <c r="G20" s="152"/>
      <c r="H20" s="152"/>
      <c r="J20" s="26"/>
    </row>
    <row r="21" spans="1:8" s="4" customFormat="1" ht="33.75" customHeight="1">
      <c r="A21" s="190" t="s">
        <v>4</v>
      </c>
      <c r="B21" s="191"/>
      <c r="C21" s="191"/>
      <c r="D21" s="191"/>
      <c r="E21" s="191"/>
      <c r="F21" s="152"/>
      <c r="G21" s="152"/>
      <c r="H21" s="152"/>
    </row>
    <row r="22" spans="1:11" s="4" customFormat="1" ht="22.5" customHeight="1">
      <c r="A22" s="192" t="s">
        <v>5</v>
      </c>
      <c r="B22" s="193"/>
      <c r="C22" s="193"/>
      <c r="D22" s="193"/>
      <c r="E22" s="193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5.5" customHeight="1">
      <c r="A23" s="189"/>
      <c r="B23" s="185"/>
      <c r="C23" s="185"/>
      <c r="D23" s="185"/>
      <c r="E23" s="185"/>
      <c r="F23" s="186"/>
      <c r="G23" s="186"/>
      <c r="H23" s="186"/>
    </row>
    <row r="24" spans="1:8" s="4" customFormat="1" ht="22.5" customHeight="1">
      <c r="A24" s="194" t="s">
        <v>6</v>
      </c>
      <c r="B24" s="191"/>
      <c r="C24" s="191"/>
      <c r="D24" s="191"/>
      <c r="E24" s="191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87" t="s">
        <v>20</v>
      </c>
      <c r="B26" s="188"/>
      <c r="C26" s="188"/>
      <c r="D26" s="188"/>
      <c r="E26" s="188"/>
      <c r="F26" s="188"/>
      <c r="G26" s="188"/>
      <c r="H26" s="188"/>
    </row>
    <row r="27" ht="12.75">
      <c r="E27" s="28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13:E13"/>
    <mergeCell ref="A8:E8"/>
    <mergeCell ref="A9:E9"/>
    <mergeCell ref="A11:E11"/>
    <mergeCell ref="A12:E12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75" zoomScaleNormal="75" zoomScalePageLayoutView="0" workbookViewId="0" topLeftCell="A49">
      <selection activeCell="F29" sqref="F29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283</v>
      </c>
    </row>
    <row r="2" spans="1:6" ht="12.75">
      <c r="A2" s="145"/>
      <c r="B2" s="114" t="s">
        <v>466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11" t="s">
        <v>284</v>
      </c>
      <c r="C4" s="211"/>
      <c r="D4" s="211"/>
      <c r="E4" s="211"/>
      <c r="F4" s="212"/>
    </row>
    <row r="5" spans="2:6" ht="15.75">
      <c r="B5" s="213"/>
      <c r="C5" s="213"/>
      <c r="D5" s="213"/>
      <c r="E5" s="213"/>
      <c r="F5" s="214"/>
    </row>
    <row r="6" spans="2:6" ht="20.25" customHeight="1">
      <c r="B6" s="215" t="s">
        <v>285</v>
      </c>
      <c r="C6" s="216"/>
      <c r="D6" s="216"/>
      <c r="E6" s="216"/>
      <c r="F6" s="216"/>
    </row>
    <row r="7" spans="2:6" ht="22.5" customHeight="1">
      <c r="B7" s="115" t="s">
        <v>286</v>
      </c>
      <c r="C7" s="115" t="s">
        <v>287</v>
      </c>
      <c r="D7" s="115" t="s">
        <v>288</v>
      </c>
      <c r="E7" s="115" t="s">
        <v>289</v>
      </c>
      <c r="F7" s="115" t="s">
        <v>290</v>
      </c>
    </row>
    <row r="8" spans="2:6" ht="19.5" customHeight="1">
      <c r="B8" s="116">
        <v>6</v>
      </c>
      <c r="C8" s="117" t="s">
        <v>291</v>
      </c>
      <c r="D8" s="118">
        <f>D9+D33+D62+D72+D82+D79</f>
        <v>8150000</v>
      </c>
      <c r="E8" s="118">
        <f>E9+E33+E62+E72+E82+E79</f>
        <v>8170000</v>
      </c>
      <c r="F8" s="118">
        <f>F9+F33+F62+F72+F82+F79</f>
        <v>8220000</v>
      </c>
    </row>
    <row r="9" spans="1:6" ht="23.25" customHeight="1">
      <c r="A9" s="119" t="s">
        <v>78</v>
      </c>
      <c r="B9" s="116">
        <v>63</v>
      </c>
      <c r="C9" s="117" t="s">
        <v>292</v>
      </c>
      <c r="D9" s="118">
        <f>D10+D13+D18+D21+D24+D27+D30</f>
        <v>7750000</v>
      </c>
      <c r="E9" s="118">
        <f>E10+E13+E18+E21+E24+E27+E30</f>
        <v>7800000</v>
      </c>
      <c r="F9" s="118">
        <f>F10+F13+F18+F21+F24+F27+F30</f>
        <v>7850000</v>
      </c>
    </row>
    <row r="10" spans="2:6" ht="19.5" customHeight="1">
      <c r="B10" s="120">
        <v>631</v>
      </c>
      <c r="C10" s="121" t="s">
        <v>293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294</v>
      </c>
      <c r="D11" s="122"/>
      <c r="E11" s="122"/>
      <c r="F11" s="122"/>
    </row>
    <row r="12" spans="2:6" ht="19.5" customHeight="1">
      <c r="B12" s="120">
        <v>6312</v>
      </c>
      <c r="C12" s="121" t="s">
        <v>295</v>
      </c>
      <c r="D12" s="122"/>
      <c r="E12" s="122"/>
      <c r="F12" s="122"/>
    </row>
    <row r="13" spans="2:6" ht="19.5" customHeight="1">
      <c r="B13" s="120">
        <v>632</v>
      </c>
      <c r="C13" s="121" t="s">
        <v>296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297</v>
      </c>
      <c r="D14" s="122"/>
      <c r="E14" s="122"/>
      <c r="F14" s="122"/>
    </row>
    <row r="15" spans="2:6" ht="19.5" customHeight="1">
      <c r="B15" s="120">
        <v>6322</v>
      </c>
      <c r="C15" s="121" t="s">
        <v>298</v>
      </c>
      <c r="D15" s="122"/>
      <c r="E15" s="122"/>
      <c r="F15" s="122"/>
    </row>
    <row r="16" spans="2:6" ht="19.5" customHeight="1">
      <c r="B16" s="120">
        <v>6323</v>
      </c>
      <c r="C16" s="121" t="s">
        <v>299</v>
      </c>
      <c r="D16" s="122"/>
      <c r="E16" s="122"/>
      <c r="F16" s="122"/>
    </row>
    <row r="17" spans="2:6" ht="19.5" customHeight="1">
      <c r="B17" s="120">
        <v>6324</v>
      </c>
      <c r="C17" s="121" t="s">
        <v>300</v>
      </c>
      <c r="D17" s="122"/>
      <c r="E17" s="122"/>
      <c r="F17" s="122"/>
    </row>
    <row r="18" spans="2:6" ht="19.5" customHeight="1">
      <c r="B18" s="120">
        <v>633</v>
      </c>
      <c r="C18" s="121" t="s">
        <v>301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302</v>
      </c>
      <c r="D19" s="122"/>
      <c r="E19" s="122"/>
      <c r="F19" s="122"/>
    </row>
    <row r="20" spans="2:6" ht="19.5" customHeight="1">
      <c r="B20" s="120">
        <v>6332</v>
      </c>
      <c r="C20" s="121" t="s">
        <v>303</v>
      </c>
      <c r="D20" s="122"/>
      <c r="E20" s="122"/>
      <c r="F20" s="122"/>
    </row>
    <row r="21" spans="2:6" ht="19.5" customHeight="1">
      <c r="B21" s="120">
        <v>634</v>
      </c>
      <c r="C21" s="121" t="s">
        <v>304</v>
      </c>
      <c r="D21" s="118">
        <f>SUM(D22:D23)</f>
        <v>0</v>
      </c>
      <c r="E21" s="118">
        <f>SUM(E22:E23)</f>
        <v>0</v>
      </c>
      <c r="F21" s="118">
        <f>SUM(F22:F23)</f>
        <v>0</v>
      </c>
    </row>
    <row r="22" spans="2:6" ht="19.5" customHeight="1">
      <c r="B22" s="120">
        <v>6341</v>
      </c>
      <c r="C22" s="121" t="s">
        <v>305</v>
      </c>
      <c r="D22" s="122"/>
      <c r="E22" s="122"/>
      <c r="F22" s="122"/>
    </row>
    <row r="23" spans="2:6" ht="19.5" customHeight="1">
      <c r="B23" s="120">
        <v>6342</v>
      </c>
      <c r="C23" s="121" t="s">
        <v>306</v>
      </c>
      <c r="D23" s="122"/>
      <c r="E23" s="122"/>
      <c r="F23" s="122"/>
    </row>
    <row r="24" spans="2:6" ht="19.5" customHeight="1">
      <c r="B24" s="120">
        <v>635</v>
      </c>
      <c r="C24" s="121" t="s">
        <v>307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308</v>
      </c>
      <c r="D25" s="122"/>
      <c r="E25" s="122"/>
      <c r="F25" s="122"/>
    </row>
    <row r="26" spans="2:6" ht="19.5" customHeight="1">
      <c r="B26" s="120">
        <v>6352</v>
      </c>
      <c r="C26" s="121" t="s">
        <v>309</v>
      </c>
      <c r="D26" s="122"/>
      <c r="E26" s="122"/>
      <c r="F26" s="122"/>
    </row>
    <row r="27" spans="2:6" ht="19.5" customHeight="1">
      <c r="B27" s="116" t="s">
        <v>310</v>
      </c>
      <c r="C27" s="123" t="s">
        <v>311</v>
      </c>
      <c r="D27" s="118">
        <f>SUM(D28:D29)</f>
        <v>7750000</v>
      </c>
      <c r="E27" s="118">
        <f>SUM(E28:E29)</f>
        <v>7800000</v>
      </c>
      <c r="F27" s="118">
        <f>SUM(F28:F29)</f>
        <v>7850000</v>
      </c>
    </row>
    <row r="28" spans="2:6" ht="19.5" customHeight="1">
      <c r="B28" s="120" t="s">
        <v>312</v>
      </c>
      <c r="C28" s="121" t="s">
        <v>313</v>
      </c>
      <c r="D28" s="122">
        <v>7750000</v>
      </c>
      <c r="E28" s="122">
        <v>7800000</v>
      </c>
      <c r="F28" s="122">
        <v>7850000</v>
      </c>
    </row>
    <row r="29" spans="2:6" ht="19.5" customHeight="1">
      <c r="B29" s="120" t="s">
        <v>314</v>
      </c>
      <c r="C29" s="121" t="s">
        <v>315</v>
      </c>
      <c r="D29" s="122"/>
      <c r="E29" s="122"/>
      <c r="F29" s="122"/>
    </row>
    <row r="30" spans="2:6" ht="19.5" customHeight="1">
      <c r="B30" s="120" t="s">
        <v>316</v>
      </c>
      <c r="C30" s="121" t="s">
        <v>317</v>
      </c>
      <c r="D30" s="118">
        <f>SUM(D31:D32)</f>
        <v>0</v>
      </c>
      <c r="E30" s="118">
        <f>SUM(E31:E32)</f>
        <v>0</v>
      </c>
      <c r="F30" s="118">
        <f>SUM(F31:F32)</f>
        <v>0</v>
      </c>
    </row>
    <row r="31" spans="2:6" ht="19.5" customHeight="1">
      <c r="B31" s="120" t="s">
        <v>318</v>
      </c>
      <c r="C31" s="121" t="s">
        <v>319</v>
      </c>
      <c r="D31" s="122"/>
      <c r="E31" s="122"/>
      <c r="F31" s="122"/>
    </row>
    <row r="32" spans="2:6" ht="19.5" customHeight="1">
      <c r="B32" s="120" t="s">
        <v>320</v>
      </c>
      <c r="C32" s="121" t="s">
        <v>321</v>
      </c>
      <c r="D32" s="122"/>
      <c r="E32" s="122"/>
      <c r="F32" s="122"/>
    </row>
    <row r="33" spans="1:6" ht="19.5" customHeight="1">
      <c r="A33" s="119" t="s">
        <v>79</v>
      </c>
      <c r="B33" s="116">
        <v>64</v>
      </c>
      <c r="C33" s="117" t="s">
        <v>322</v>
      </c>
      <c r="D33" s="118">
        <f>D34+D42+D47+D55</f>
        <v>0</v>
      </c>
      <c r="E33" s="118">
        <f>E34+E42+E47+E55</f>
        <v>0</v>
      </c>
      <c r="F33" s="118">
        <f>F34+F42+F47+F55</f>
        <v>0</v>
      </c>
    </row>
    <row r="34" spans="2:6" ht="19.5" customHeight="1">
      <c r="B34" s="120">
        <v>641</v>
      </c>
      <c r="C34" s="121" t="s">
        <v>323</v>
      </c>
      <c r="D34" s="118">
        <f>SUM(D35:D41)</f>
        <v>0</v>
      </c>
      <c r="E34" s="118">
        <f>SUM(E35:E41)</f>
        <v>0</v>
      </c>
      <c r="F34" s="118">
        <f>SUM(F35:F41)</f>
        <v>0</v>
      </c>
    </row>
    <row r="35" spans="2:6" ht="19.5" customHeight="1">
      <c r="B35" s="120">
        <v>6412</v>
      </c>
      <c r="C35" s="121" t="s">
        <v>324</v>
      </c>
      <c r="D35" s="122"/>
      <c r="E35" s="122"/>
      <c r="F35" s="122"/>
    </row>
    <row r="36" spans="2:6" ht="19.5" customHeight="1">
      <c r="B36" s="120">
        <v>6413</v>
      </c>
      <c r="C36" s="121" t="s">
        <v>325</v>
      </c>
      <c r="D36" s="122"/>
      <c r="E36" s="122"/>
      <c r="F36" s="122"/>
    </row>
    <row r="37" spans="2:6" ht="19.5" customHeight="1">
      <c r="B37" s="120">
        <v>6414</v>
      </c>
      <c r="C37" s="121" t="s">
        <v>326</v>
      </c>
      <c r="D37" s="122"/>
      <c r="E37" s="122"/>
      <c r="F37" s="122"/>
    </row>
    <row r="38" spans="2:6" ht="19.5" customHeight="1">
      <c r="B38" s="120">
        <v>6415</v>
      </c>
      <c r="C38" s="121" t="s">
        <v>327</v>
      </c>
      <c r="D38" s="122"/>
      <c r="E38" s="122"/>
      <c r="F38" s="122"/>
    </row>
    <row r="39" spans="2:6" ht="19.5" customHeight="1">
      <c r="B39" s="120">
        <v>6416</v>
      </c>
      <c r="C39" s="121" t="s">
        <v>328</v>
      </c>
      <c r="D39" s="122"/>
      <c r="E39" s="122"/>
      <c r="F39" s="122"/>
    </row>
    <row r="40" spans="2:6" ht="26.25" customHeight="1">
      <c r="B40" s="120">
        <v>6417</v>
      </c>
      <c r="C40" s="121" t="s">
        <v>329</v>
      </c>
      <c r="D40" s="122"/>
      <c r="E40" s="122"/>
      <c r="F40" s="122"/>
    </row>
    <row r="41" spans="2:6" ht="19.5" customHeight="1">
      <c r="B41" s="120">
        <v>6419</v>
      </c>
      <c r="C41" s="121" t="s">
        <v>330</v>
      </c>
      <c r="D41" s="122"/>
      <c r="E41" s="122"/>
      <c r="F41" s="122"/>
    </row>
    <row r="42" spans="2:6" ht="19.5" customHeight="1">
      <c r="B42" s="120">
        <v>642</v>
      </c>
      <c r="C42" s="121" t="s">
        <v>331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332</v>
      </c>
      <c r="D43" s="122"/>
      <c r="E43" s="122"/>
      <c r="F43" s="122"/>
    </row>
    <row r="44" spans="2:6" ht="19.5" customHeight="1">
      <c r="B44" s="120">
        <v>6423</v>
      </c>
      <c r="C44" s="121" t="s">
        <v>333</v>
      </c>
      <c r="D44" s="122"/>
      <c r="E44" s="122"/>
      <c r="F44" s="122"/>
    </row>
    <row r="45" spans="2:6" ht="19.5" customHeight="1">
      <c r="B45" s="120" t="s">
        <v>334</v>
      </c>
      <c r="C45" s="121" t="s">
        <v>335</v>
      </c>
      <c r="D45" s="122"/>
      <c r="E45" s="122"/>
      <c r="F45" s="122"/>
    </row>
    <row r="46" spans="2:6" ht="19.5" customHeight="1">
      <c r="B46" s="120">
        <v>6429</v>
      </c>
      <c r="C46" s="121" t="s">
        <v>336</v>
      </c>
      <c r="D46" s="122"/>
      <c r="E46" s="122"/>
      <c r="F46" s="122"/>
    </row>
    <row r="47" spans="2:6" ht="19.5" customHeight="1">
      <c r="B47" s="120">
        <v>643</v>
      </c>
      <c r="C47" s="121" t="s">
        <v>337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338</v>
      </c>
      <c r="D48" s="122"/>
      <c r="E48" s="122"/>
      <c r="F48" s="122"/>
    </row>
    <row r="49" spans="2:6" ht="24" customHeight="1">
      <c r="B49" s="120">
        <v>6432</v>
      </c>
      <c r="C49" s="124" t="s">
        <v>339</v>
      </c>
      <c r="D49" s="122"/>
      <c r="E49" s="122"/>
      <c r="F49" s="122"/>
    </row>
    <row r="50" spans="2:6" ht="26.25" customHeight="1">
      <c r="B50" s="120">
        <v>6433</v>
      </c>
      <c r="C50" s="124" t="s">
        <v>340</v>
      </c>
      <c r="D50" s="122"/>
      <c r="E50" s="122"/>
      <c r="F50" s="122"/>
    </row>
    <row r="51" spans="2:6" ht="19.5" customHeight="1">
      <c r="B51" s="120">
        <v>6434</v>
      </c>
      <c r="C51" s="121" t="s">
        <v>341</v>
      </c>
      <c r="D51" s="122"/>
      <c r="E51" s="122"/>
      <c r="F51" s="122"/>
    </row>
    <row r="52" spans="2:6" ht="22.5" customHeight="1">
      <c r="B52" s="120">
        <v>6435</v>
      </c>
      <c r="C52" s="124" t="s">
        <v>342</v>
      </c>
      <c r="D52" s="122"/>
      <c r="E52" s="122"/>
      <c r="F52" s="122"/>
    </row>
    <row r="53" spans="2:6" ht="27" customHeight="1">
      <c r="B53" s="120">
        <v>6436</v>
      </c>
      <c r="C53" s="124" t="s">
        <v>343</v>
      </c>
      <c r="D53" s="122"/>
      <c r="E53" s="122"/>
      <c r="F53" s="122"/>
    </row>
    <row r="54" spans="2:6" ht="19.5" customHeight="1">
      <c r="B54" s="120">
        <v>6437</v>
      </c>
      <c r="C54" s="121" t="s">
        <v>344</v>
      </c>
      <c r="D54" s="122"/>
      <c r="E54" s="122"/>
      <c r="F54" s="122"/>
    </row>
    <row r="55" spans="2:6" ht="19.5" customHeight="1">
      <c r="B55" s="120" t="s">
        <v>345</v>
      </c>
      <c r="C55" s="121" t="s">
        <v>346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347</v>
      </c>
      <c r="C56" s="121" t="s">
        <v>348</v>
      </c>
      <c r="D56" s="122"/>
      <c r="E56" s="122"/>
      <c r="F56" s="122"/>
    </row>
    <row r="57" spans="2:6" ht="26.25" customHeight="1">
      <c r="B57" s="120" t="s">
        <v>349</v>
      </c>
      <c r="C57" s="121" t="s">
        <v>350</v>
      </c>
      <c r="D57" s="122"/>
      <c r="E57" s="122"/>
      <c r="F57" s="122"/>
    </row>
    <row r="58" spans="2:6" ht="23.25" customHeight="1">
      <c r="B58" s="120" t="s">
        <v>351</v>
      </c>
      <c r="C58" s="121" t="s">
        <v>352</v>
      </c>
      <c r="D58" s="122"/>
      <c r="E58" s="122"/>
      <c r="F58" s="122"/>
    </row>
    <row r="59" spans="2:6" ht="26.25" customHeight="1">
      <c r="B59" s="120" t="s">
        <v>353</v>
      </c>
      <c r="C59" s="121" t="s">
        <v>354</v>
      </c>
      <c r="D59" s="122"/>
      <c r="E59" s="122"/>
      <c r="F59" s="122"/>
    </row>
    <row r="60" spans="2:6" ht="27" customHeight="1">
      <c r="B60" s="120" t="s">
        <v>355</v>
      </c>
      <c r="C60" s="121" t="s">
        <v>356</v>
      </c>
      <c r="D60" s="122"/>
      <c r="E60" s="122"/>
      <c r="F60" s="122"/>
    </row>
    <row r="61" spans="2:6" ht="19.5" customHeight="1">
      <c r="B61" s="120" t="s">
        <v>357</v>
      </c>
      <c r="C61" s="125" t="s">
        <v>358</v>
      </c>
      <c r="D61" s="122"/>
      <c r="E61" s="122"/>
      <c r="F61" s="122"/>
    </row>
    <row r="62" spans="1:6" ht="27" customHeight="1">
      <c r="A62" s="119" t="s">
        <v>80</v>
      </c>
      <c r="B62" s="116">
        <v>65</v>
      </c>
      <c r="C62" s="117" t="s">
        <v>359</v>
      </c>
      <c r="D62" s="118">
        <f>D63+D68</f>
        <v>170000</v>
      </c>
      <c r="E62" s="118">
        <f>E63+E68</f>
        <v>140000</v>
      </c>
      <c r="F62" s="118">
        <f>F63+F68</f>
        <v>140000</v>
      </c>
    </row>
    <row r="63" spans="2:6" ht="19.5" customHeight="1">
      <c r="B63" s="120">
        <v>651</v>
      </c>
      <c r="C63" s="121" t="s">
        <v>360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361</v>
      </c>
      <c r="D64" s="122"/>
      <c r="E64" s="122"/>
      <c r="F64" s="122"/>
    </row>
    <row r="65" spans="2:6" ht="19.5" customHeight="1">
      <c r="B65" s="120">
        <v>6512</v>
      </c>
      <c r="C65" s="121" t="s">
        <v>362</v>
      </c>
      <c r="D65" s="122"/>
      <c r="E65" s="122"/>
      <c r="F65" s="122"/>
    </row>
    <row r="66" spans="2:6" ht="19.5" customHeight="1">
      <c r="B66" s="120">
        <v>6513</v>
      </c>
      <c r="C66" s="121" t="s">
        <v>363</v>
      </c>
      <c r="D66" s="122"/>
      <c r="E66" s="122"/>
      <c r="F66" s="122"/>
    </row>
    <row r="67" spans="2:6" ht="19.5" customHeight="1">
      <c r="B67" s="120">
        <v>6514</v>
      </c>
      <c r="C67" s="121" t="s">
        <v>364</v>
      </c>
      <c r="D67" s="122"/>
      <c r="E67" s="122"/>
      <c r="F67" s="122"/>
    </row>
    <row r="68" spans="2:6" ht="19.5" customHeight="1">
      <c r="B68" s="120">
        <v>652</v>
      </c>
      <c r="C68" s="121" t="s">
        <v>365</v>
      </c>
      <c r="D68" s="118">
        <f>SUM(D69:D71)</f>
        <v>170000</v>
      </c>
      <c r="E68" s="118">
        <f>SUM(E69:E71)</f>
        <v>140000</v>
      </c>
      <c r="F68" s="118">
        <f>SUM(F69:F71)</f>
        <v>140000</v>
      </c>
    </row>
    <row r="69" spans="2:6" ht="19.5" customHeight="1">
      <c r="B69" s="120">
        <v>6526</v>
      </c>
      <c r="C69" s="121" t="s">
        <v>366</v>
      </c>
      <c r="D69" s="122">
        <v>170000</v>
      </c>
      <c r="E69" s="122">
        <v>140000</v>
      </c>
      <c r="F69" s="122">
        <v>140000</v>
      </c>
    </row>
    <row r="70" spans="2:6" ht="19.5" customHeight="1">
      <c r="B70" s="120" t="s">
        <v>367</v>
      </c>
      <c r="C70" s="121" t="s">
        <v>368</v>
      </c>
      <c r="D70" s="122"/>
      <c r="E70" s="122"/>
      <c r="F70" s="122"/>
    </row>
    <row r="71" spans="2:6" ht="27.75" customHeight="1">
      <c r="B71" s="120" t="s">
        <v>369</v>
      </c>
      <c r="C71" s="121" t="s">
        <v>370</v>
      </c>
      <c r="D71" s="122"/>
      <c r="E71" s="122"/>
      <c r="F71" s="122"/>
    </row>
    <row r="72" spans="1:6" ht="19.5" customHeight="1">
      <c r="A72" s="119" t="s">
        <v>81</v>
      </c>
      <c r="B72" s="116">
        <v>66</v>
      </c>
      <c r="C72" s="126" t="s">
        <v>371</v>
      </c>
      <c r="D72" s="118">
        <f>D73+D76</f>
        <v>230000</v>
      </c>
      <c r="E72" s="118">
        <f>E73+E76</f>
        <v>230000</v>
      </c>
      <c r="F72" s="118">
        <f>F73+F76</f>
        <v>230000</v>
      </c>
    </row>
    <row r="73" spans="2:6" ht="19.5" customHeight="1">
      <c r="B73" s="120">
        <v>661</v>
      </c>
      <c r="C73" s="121" t="s">
        <v>372</v>
      </c>
      <c r="D73" s="118">
        <f>SUM(D74:D75)</f>
        <v>230000</v>
      </c>
      <c r="E73" s="118">
        <f>SUM(E74:E75)</f>
        <v>230000</v>
      </c>
      <c r="F73" s="118">
        <f>SUM(F74:F75)</f>
        <v>230000</v>
      </c>
    </row>
    <row r="74" spans="2:6" ht="19.5" customHeight="1">
      <c r="B74" s="120">
        <v>6614</v>
      </c>
      <c r="C74" s="121" t="s">
        <v>373</v>
      </c>
      <c r="D74" s="122"/>
      <c r="E74" s="122"/>
      <c r="F74" s="122"/>
    </row>
    <row r="75" spans="2:6" ht="19.5" customHeight="1">
      <c r="B75" s="120">
        <v>6615</v>
      </c>
      <c r="C75" s="121" t="s">
        <v>374</v>
      </c>
      <c r="D75" s="122">
        <v>230000</v>
      </c>
      <c r="E75" s="122">
        <v>230000</v>
      </c>
      <c r="F75" s="122">
        <v>230000</v>
      </c>
    </row>
    <row r="76" spans="2:6" ht="19.5" customHeight="1">
      <c r="B76" s="120">
        <v>663</v>
      </c>
      <c r="C76" s="125" t="s">
        <v>375</v>
      </c>
      <c r="D76" s="118">
        <f>SUM(D77:D78)</f>
        <v>0</v>
      </c>
      <c r="E76" s="118">
        <f>SUM(E77:E78)</f>
        <v>0</v>
      </c>
      <c r="F76" s="118">
        <f>SUM(F77:F78)</f>
        <v>0</v>
      </c>
    </row>
    <row r="77" spans="2:6" ht="19.5" customHeight="1">
      <c r="B77" s="120">
        <v>6631</v>
      </c>
      <c r="C77" s="121" t="s">
        <v>376</v>
      </c>
      <c r="D77" s="122"/>
      <c r="E77" s="122"/>
      <c r="F77" s="122"/>
    </row>
    <row r="78" spans="2:6" ht="19.5" customHeight="1">
      <c r="B78" s="120">
        <v>6632</v>
      </c>
      <c r="C78" s="125" t="s">
        <v>377</v>
      </c>
      <c r="D78" s="122"/>
      <c r="E78" s="122"/>
      <c r="F78" s="122"/>
    </row>
    <row r="79" spans="1:6" ht="19.5" customHeight="1">
      <c r="A79" s="119"/>
      <c r="B79" s="116" t="s">
        <v>378</v>
      </c>
      <c r="C79" s="123" t="s">
        <v>379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82</v>
      </c>
      <c r="B80" s="120" t="s">
        <v>380</v>
      </c>
      <c r="C80" s="125" t="s">
        <v>381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382</v>
      </c>
      <c r="C81" s="125" t="s">
        <v>381</v>
      </c>
      <c r="D81" s="122"/>
      <c r="E81" s="122"/>
      <c r="F81" s="122"/>
    </row>
    <row r="82" spans="1:6" ht="19.5" customHeight="1">
      <c r="A82" s="119" t="s">
        <v>83</v>
      </c>
      <c r="B82" s="116">
        <v>68</v>
      </c>
      <c r="C82" s="117" t="s">
        <v>383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384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385</v>
      </c>
      <c r="D84" s="122"/>
      <c r="E84" s="122"/>
      <c r="F84" s="122"/>
    </row>
    <row r="85" spans="2:6" ht="19.5" customHeight="1">
      <c r="B85" s="116">
        <v>7</v>
      </c>
      <c r="C85" s="117" t="s">
        <v>386</v>
      </c>
      <c r="D85" s="118">
        <f>D86+D110</f>
        <v>0</v>
      </c>
      <c r="E85" s="118">
        <f>E86+E110</f>
        <v>0</v>
      </c>
      <c r="F85" s="118">
        <f>F86+F110</f>
        <v>0</v>
      </c>
    </row>
    <row r="86" spans="1:6" ht="19.5" customHeight="1">
      <c r="A86" s="119" t="s">
        <v>387</v>
      </c>
      <c r="B86" s="116">
        <v>72</v>
      </c>
      <c r="C86" s="123" t="s">
        <v>388</v>
      </c>
      <c r="D86" s="118">
        <f>D87+D91+D99+D101+D106</f>
        <v>0</v>
      </c>
      <c r="E86" s="118">
        <f>E87+E91+E99+E101+E106</f>
        <v>0</v>
      </c>
      <c r="F86" s="118">
        <f>F87+F91+F99+F101+F106</f>
        <v>0</v>
      </c>
    </row>
    <row r="87" spans="2:6" ht="19.5" customHeight="1">
      <c r="B87" s="120">
        <v>721</v>
      </c>
      <c r="C87" s="121" t="s">
        <v>389</v>
      </c>
      <c r="D87" s="118">
        <f>SUM(D88:D90)</f>
        <v>0</v>
      </c>
      <c r="E87" s="118">
        <f>SUM(E88:E90)</f>
        <v>0</v>
      </c>
      <c r="F87" s="118">
        <f>SUM(F88:F90)</f>
        <v>0</v>
      </c>
    </row>
    <row r="88" spans="2:6" ht="19.5" customHeight="1">
      <c r="B88" s="120">
        <v>7211</v>
      </c>
      <c r="C88" s="121" t="s">
        <v>390</v>
      </c>
      <c r="D88" s="122"/>
      <c r="E88" s="122"/>
      <c r="F88" s="122"/>
    </row>
    <row r="89" spans="2:6" ht="19.5" customHeight="1">
      <c r="B89" s="120">
        <v>7212</v>
      </c>
      <c r="C89" s="121" t="s">
        <v>227</v>
      </c>
      <c r="D89" s="122"/>
      <c r="E89" s="122"/>
      <c r="F89" s="122"/>
    </row>
    <row r="90" spans="2:6" ht="19.5" customHeight="1">
      <c r="B90" s="120">
        <v>7214</v>
      </c>
      <c r="C90" s="121" t="s">
        <v>391</v>
      </c>
      <c r="D90" s="122"/>
      <c r="E90" s="122"/>
      <c r="F90" s="122"/>
    </row>
    <row r="91" spans="2:6" ht="19.5" customHeight="1">
      <c r="B91" s="120">
        <v>722</v>
      </c>
      <c r="C91" s="121" t="s">
        <v>392</v>
      </c>
      <c r="D91" s="118">
        <f>SUM(D92:D98)</f>
        <v>0</v>
      </c>
      <c r="E91" s="118">
        <f>SUM(E92:E98)</f>
        <v>0</v>
      </c>
      <c r="F91" s="118">
        <f>SUM(F92:F98)</f>
        <v>0</v>
      </c>
    </row>
    <row r="92" spans="2:6" ht="19.5" customHeight="1">
      <c r="B92" s="120">
        <v>7221</v>
      </c>
      <c r="C92" s="121" t="s">
        <v>37</v>
      </c>
      <c r="D92" s="122"/>
      <c r="E92" s="122"/>
      <c r="F92" s="122"/>
    </row>
    <row r="93" spans="2:6" ht="19.5" customHeight="1">
      <c r="B93" s="120">
        <v>7222</v>
      </c>
      <c r="C93" s="121" t="s">
        <v>393</v>
      </c>
      <c r="D93" s="122"/>
      <c r="E93" s="122"/>
      <c r="F93" s="122"/>
    </row>
    <row r="94" spans="2:6" ht="19.5" customHeight="1">
      <c r="B94" s="120">
        <v>7223</v>
      </c>
      <c r="C94" s="121" t="s">
        <v>39</v>
      </c>
      <c r="D94" s="122"/>
      <c r="E94" s="122"/>
      <c r="F94" s="122"/>
    </row>
    <row r="95" spans="2:6" ht="19.5" customHeight="1">
      <c r="B95" s="120">
        <v>7224</v>
      </c>
      <c r="C95" s="121" t="s">
        <v>47</v>
      </c>
      <c r="D95" s="122"/>
      <c r="E95" s="122"/>
      <c r="F95" s="122"/>
    </row>
    <row r="96" spans="2:6" ht="19.5" customHeight="1">
      <c r="B96" s="120">
        <v>7225</v>
      </c>
      <c r="C96" s="121" t="s">
        <v>277</v>
      </c>
      <c r="D96" s="122"/>
      <c r="E96" s="122"/>
      <c r="F96" s="122"/>
    </row>
    <row r="97" spans="2:6" ht="19.5" customHeight="1">
      <c r="B97" s="120">
        <v>7226</v>
      </c>
      <c r="C97" s="121" t="s">
        <v>40</v>
      </c>
      <c r="D97" s="122"/>
      <c r="E97" s="122"/>
      <c r="F97" s="122"/>
    </row>
    <row r="98" spans="2:6" ht="19.5" customHeight="1">
      <c r="B98" s="120">
        <v>7227</v>
      </c>
      <c r="C98" s="121" t="s">
        <v>41</v>
      </c>
      <c r="D98" s="122"/>
      <c r="E98" s="122"/>
      <c r="F98" s="122"/>
    </row>
    <row r="99" spans="2:6" ht="19.5" customHeight="1">
      <c r="B99" s="120">
        <v>723</v>
      </c>
      <c r="C99" s="125" t="s">
        <v>394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61</v>
      </c>
      <c r="D100" s="122"/>
      <c r="E100" s="122"/>
      <c r="F100" s="122"/>
    </row>
    <row r="101" spans="2:6" ht="19.5" customHeight="1">
      <c r="B101" s="120">
        <v>724</v>
      </c>
      <c r="C101" s="125" t="s">
        <v>395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396</v>
      </c>
      <c r="D102" s="122"/>
      <c r="E102" s="122"/>
      <c r="F102" s="122"/>
    </row>
    <row r="103" spans="2:6" ht="19.5" customHeight="1">
      <c r="B103" s="120">
        <v>7242</v>
      </c>
      <c r="C103" s="121" t="s">
        <v>397</v>
      </c>
      <c r="D103" s="122"/>
      <c r="E103" s="122"/>
      <c r="F103" s="122"/>
    </row>
    <row r="104" spans="2:6" ht="19.5" customHeight="1">
      <c r="B104" s="120">
        <v>7243</v>
      </c>
      <c r="C104" s="121" t="s">
        <v>42</v>
      </c>
      <c r="D104" s="122"/>
      <c r="E104" s="122"/>
      <c r="F104" s="122"/>
    </row>
    <row r="105" spans="2:6" ht="19.5" customHeight="1">
      <c r="B105" s="120">
        <v>7244</v>
      </c>
      <c r="C105" s="121" t="s">
        <v>398</v>
      </c>
      <c r="D105" s="122"/>
      <c r="E105" s="122"/>
      <c r="F105" s="122"/>
    </row>
    <row r="106" spans="2:6" ht="19.5" customHeight="1">
      <c r="B106" s="120">
        <v>726</v>
      </c>
      <c r="C106" s="121" t="s">
        <v>399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400</v>
      </c>
      <c r="D107" s="122"/>
      <c r="E107" s="122"/>
      <c r="F107" s="122"/>
    </row>
    <row r="108" spans="2:6" ht="19.5" customHeight="1">
      <c r="B108" s="120">
        <v>7263</v>
      </c>
      <c r="C108" s="121" t="s">
        <v>280</v>
      </c>
      <c r="D108" s="122"/>
      <c r="E108" s="122"/>
      <c r="F108" s="122"/>
    </row>
    <row r="109" spans="2:6" ht="19.5" customHeight="1">
      <c r="B109" s="120">
        <v>7264</v>
      </c>
      <c r="C109" s="121" t="s">
        <v>401</v>
      </c>
      <c r="D109" s="122"/>
      <c r="E109" s="122"/>
      <c r="F109" s="122"/>
    </row>
    <row r="110" spans="1:6" ht="19.5" customHeight="1">
      <c r="A110" s="119" t="s">
        <v>402</v>
      </c>
      <c r="B110" s="116">
        <v>73</v>
      </c>
      <c r="C110" s="117" t="s">
        <v>403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403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404</v>
      </c>
      <c r="D112" s="122"/>
      <c r="E112" s="122"/>
      <c r="F112" s="122"/>
    </row>
    <row r="113" spans="2:7" ht="19.5" customHeight="1">
      <c r="B113" s="116">
        <v>8</v>
      </c>
      <c r="C113" s="117" t="s">
        <v>405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406</v>
      </c>
      <c r="B114" s="116" t="s">
        <v>407</v>
      </c>
      <c r="C114" s="128" t="s">
        <v>408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409</v>
      </c>
      <c r="C115" s="129" t="s">
        <v>410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411</v>
      </c>
      <c r="C116" s="129" t="s">
        <v>412</v>
      </c>
      <c r="D116" s="122"/>
      <c r="E116" s="122"/>
      <c r="F116" s="122"/>
      <c r="G116" s="127"/>
    </row>
    <row r="117" spans="2:7" ht="27.75" customHeight="1">
      <c r="B117" s="130">
        <v>813</v>
      </c>
      <c r="C117" s="131" t="s">
        <v>413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414</v>
      </c>
      <c r="D118" s="122"/>
      <c r="E118" s="122"/>
      <c r="F118" s="122"/>
      <c r="G118" s="127"/>
    </row>
    <row r="119" spans="2:7" ht="19.5" customHeight="1">
      <c r="B119" s="120" t="s">
        <v>415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/>
      <c r="E120" s="122"/>
      <c r="F120" s="122"/>
      <c r="G120" s="127"/>
    </row>
    <row r="121" spans="1:7" ht="19.5" customHeight="1">
      <c r="A121" s="119" t="s">
        <v>416</v>
      </c>
      <c r="B121" s="133">
        <v>83</v>
      </c>
      <c r="C121" s="134" t="s">
        <v>417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418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419</v>
      </c>
      <c r="D123" s="122"/>
      <c r="E123" s="122"/>
      <c r="F123" s="122"/>
      <c r="G123" s="127"/>
    </row>
    <row r="124" spans="1:6" ht="28.5" customHeight="1">
      <c r="A124" s="119" t="s">
        <v>420</v>
      </c>
      <c r="B124" s="116">
        <v>84</v>
      </c>
      <c r="C124" s="117" t="s">
        <v>421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422</v>
      </c>
      <c r="C125" s="135" t="s">
        <v>423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424</v>
      </c>
      <c r="C126" s="135" t="s">
        <v>425</v>
      </c>
      <c r="D126" s="122"/>
      <c r="E126" s="122"/>
      <c r="F126" s="122"/>
    </row>
    <row r="127" spans="2:6" ht="24" customHeight="1">
      <c r="B127" s="120">
        <v>844</v>
      </c>
      <c r="C127" s="121" t="s">
        <v>426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427</v>
      </c>
      <c r="D128" s="122"/>
      <c r="E128" s="122"/>
      <c r="F128" s="122"/>
    </row>
    <row r="129" spans="2:6" ht="19.5" customHeight="1">
      <c r="B129" s="120">
        <v>8444</v>
      </c>
      <c r="C129" s="121" t="s">
        <v>428</v>
      </c>
      <c r="D129" s="122"/>
      <c r="E129" s="122"/>
      <c r="F129" s="122"/>
    </row>
    <row r="130" spans="2:6" ht="30.75" customHeight="1">
      <c r="B130" s="120">
        <v>8445</v>
      </c>
      <c r="C130" s="121" t="s">
        <v>429</v>
      </c>
      <c r="D130" s="122"/>
      <c r="E130" s="122"/>
      <c r="F130" s="122"/>
    </row>
    <row r="131" spans="2:6" ht="19.5" customHeight="1">
      <c r="B131" s="120" t="s">
        <v>430</v>
      </c>
      <c r="C131" s="121" t="s">
        <v>431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432</v>
      </c>
      <c r="C132" s="121" t="s">
        <v>433</v>
      </c>
      <c r="D132" s="122"/>
      <c r="E132" s="122"/>
      <c r="F132" s="122"/>
    </row>
    <row r="133" spans="2:9" ht="24.75" customHeight="1">
      <c r="B133" s="209" t="s">
        <v>434</v>
      </c>
      <c r="C133" s="210"/>
      <c r="D133" s="118">
        <f>D113+D85+D8</f>
        <v>8150000</v>
      </c>
      <c r="E133" s="118">
        <f>E113+E85+E8</f>
        <v>8170000</v>
      </c>
      <c r="F133" s="118">
        <f>F113+F85+F8</f>
        <v>8220000</v>
      </c>
      <c r="I133" s="127"/>
    </row>
    <row r="134" spans="1:9" ht="24.75" customHeight="1">
      <c r="A134" s="119" t="s">
        <v>218</v>
      </c>
      <c r="B134" s="209" t="s">
        <v>435</v>
      </c>
      <c r="C134" s="210"/>
      <c r="D134" s="136"/>
      <c r="E134" s="136"/>
      <c r="F134" s="136"/>
      <c r="I134" s="127"/>
    </row>
    <row r="135" spans="2:6" ht="20.25" customHeight="1">
      <c r="B135" s="215" t="s">
        <v>436</v>
      </c>
      <c r="C135" s="216"/>
      <c r="D135" s="216"/>
      <c r="E135" s="216"/>
      <c r="F135" s="216"/>
    </row>
    <row r="136" spans="2:6" ht="19.5" customHeight="1">
      <c r="B136" s="120" t="s">
        <v>378</v>
      </c>
      <c r="C136" s="123" t="s">
        <v>379</v>
      </c>
      <c r="D136" s="118">
        <f>SUM(D137)</f>
        <v>1200000</v>
      </c>
      <c r="E136" s="118">
        <f>SUM(E137)</f>
        <v>1250000</v>
      </c>
      <c r="F136" s="118">
        <f>SUM(F137)</f>
        <v>1270000</v>
      </c>
    </row>
    <row r="137" spans="1:6" ht="19.5" customHeight="1">
      <c r="A137" s="119" t="s">
        <v>217</v>
      </c>
      <c r="B137" s="120" t="s">
        <v>437</v>
      </c>
      <c r="C137" s="125" t="s">
        <v>438</v>
      </c>
      <c r="D137" s="118">
        <f>SUM(D138:D140)</f>
        <v>1200000</v>
      </c>
      <c r="E137" s="118">
        <f>SUM(E138:E140)</f>
        <v>1250000</v>
      </c>
      <c r="F137" s="118">
        <f>SUM(F138:F140)</f>
        <v>1270000</v>
      </c>
    </row>
    <row r="138" spans="2:6" ht="19.5" customHeight="1">
      <c r="B138" s="120" t="s">
        <v>439</v>
      </c>
      <c r="C138" s="125" t="s">
        <v>440</v>
      </c>
      <c r="D138" s="122">
        <v>1180000</v>
      </c>
      <c r="E138" s="122">
        <v>1230000</v>
      </c>
      <c r="F138" s="122">
        <v>1250000</v>
      </c>
    </row>
    <row r="139" spans="2:6" ht="19.5" customHeight="1">
      <c r="B139" s="120" t="s">
        <v>441</v>
      </c>
      <c r="C139" s="125" t="s">
        <v>442</v>
      </c>
      <c r="D139" s="122">
        <v>20000</v>
      </c>
      <c r="E139" s="122">
        <v>20000</v>
      </c>
      <c r="F139" s="122">
        <v>20000</v>
      </c>
    </row>
    <row r="140" spans="2:6" ht="19.5" customHeight="1">
      <c r="B140" s="120" t="s">
        <v>443</v>
      </c>
      <c r="C140" s="125" t="s">
        <v>444</v>
      </c>
      <c r="D140" s="122"/>
      <c r="E140" s="122"/>
      <c r="F140" s="122"/>
    </row>
    <row r="141" spans="2:9" ht="24.75" customHeight="1">
      <c r="B141" s="209" t="s">
        <v>445</v>
      </c>
      <c r="C141" s="210"/>
      <c r="D141" s="118">
        <f>D136</f>
        <v>1200000</v>
      </c>
      <c r="E141" s="118">
        <f>E136</f>
        <v>1250000</v>
      </c>
      <c r="F141" s="118">
        <f>F136</f>
        <v>1270000</v>
      </c>
      <c r="I141" s="127"/>
    </row>
    <row r="142" spans="2:9" ht="24.75" customHeight="1">
      <c r="B142" s="209" t="s">
        <v>446</v>
      </c>
      <c r="C142" s="210"/>
      <c r="D142" s="118">
        <f>D133+D141</f>
        <v>9350000</v>
      </c>
      <c r="E142" s="118">
        <f>E133+E141</f>
        <v>9420000</v>
      </c>
      <c r="F142" s="118">
        <f>F133+F141</f>
        <v>9490000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 D138:F140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zoomScale="84" zoomScaleNormal="84" zoomScaleSheetLayoutView="80" zoomScalePageLayoutView="0" workbookViewId="0" topLeftCell="A20">
      <selection activeCell="O180" sqref="O180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17" t="s">
        <v>220</v>
      </c>
      <c r="Q1" s="217"/>
    </row>
    <row r="2" spans="1:17" s="30" customFormat="1" ht="21" customHeight="1">
      <c r="A2" s="221" t="s">
        <v>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s="30" customFormat="1" ht="20.25" customHeight="1" thickBot="1">
      <c r="A3" s="153" t="s">
        <v>469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470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471</v>
      </c>
      <c r="B5" s="159"/>
      <c r="C5" s="159"/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32" t="s">
        <v>67</v>
      </c>
      <c r="B7" s="237" t="s">
        <v>68</v>
      </c>
      <c r="C7" s="239" t="s">
        <v>69</v>
      </c>
      <c r="D7" s="218" t="s">
        <v>198</v>
      </c>
      <c r="E7" s="218" t="s">
        <v>246</v>
      </c>
      <c r="F7" s="218" t="s">
        <v>214</v>
      </c>
      <c r="G7" s="218" t="s">
        <v>70</v>
      </c>
      <c r="H7" s="218" t="s">
        <v>71</v>
      </c>
      <c r="I7" s="218" t="s">
        <v>72</v>
      </c>
      <c r="J7" s="220" t="s">
        <v>73</v>
      </c>
      <c r="K7" s="220" t="s">
        <v>249</v>
      </c>
      <c r="L7" s="218" t="s">
        <v>74</v>
      </c>
      <c r="M7" s="218" t="s">
        <v>75</v>
      </c>
      <c r="N7" s="218" t="s">
        <v>76</v>
      </c>
      <c r="O7" s="218" t="s">
        <v>77</v>
      </c>
      <c r="P7" s="218" t="s">
        <v>215</v>
      </c>
      <c r="Q7" s="218" t="s">
        <v>216</v>
      </c>
    </row>
    <row r="8" spans="1:17" s="37" customFormat="1" ht="153.75" customHeight="1" thickBot="1">
      <c r="A8" s="233"/>
      <c r="B8" s="238"/>
      <c r="C8" s="240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s="37" customFormat="1" ht="17.25" thickBot="1" thickTop="1">
      <c r="A9" s="101"/>
      <c r="B9" s="102"/>
      <c r="C9" s="103"/>
      <c r="D9" s="102"/>
      <c r="E9" s="140" t="s">
        <v>217</v>
      </c>
      <c r="F9" s="141"/>
      <c r="G9" s="142" t="s">
        <v>78</v>
      </c>
      <c r="H9" s="142" t="s">
        <v>79</v>
      </c>
      <c r="I9" s="142" t="s">
        <v>80</v>
      </c>
      <c r="J9" s="142" t="s">
        <v>81</v>
      </c>
      <c r="K9" s="142" t="s">
        <v>82</v>
      </c>
      <c r="L9" s="142" t="s">
        <v>83</v>
      </c>
      <c r="M9" s="142" t="s">
        <v>455</v>
      </c>
      <c r="N9" s="142" t="s">
        <v>456</v>
      </c>
      <c r="O9" s="143" t="s">
        <v>218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219</v>
      </c>
      <c r="E10" s="38">
        <v>5</v>
      </c>
      <c r="F10" s="38" t="s">
        <v>248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43" t="s">
        <v>221</v>
      </c>
      <c r="B11" s="244"/>
      <c r="C11" s="245"/>
      <c r="D11" s="42">
        <f>SUM(D12)</f>
        <v>9350000</v>
      </c>
      <c r="E11" s="42">
        <f aca="true" t="shared" si="0" ref="E11:Q11">SUM(E12)</f>
        <v>1200000</v>
      </c>
      <c r="F11" s="42">
        <f t="shared" si="0"/>
        <v>8150000</v>
      </c>
      <c r="G11" s="42">
        <f t="shared" si="0"/>
        <v>7750000</v>
      </c>
      <c r="H11" s="42">
        <f t="shared" si="0"/>
        <v>0</v>
      </c>
      <c r="I11" s="42">
        <f t="shared" si="0"/>
        <v>170000</v>
      </c>
      <c r="J11" s="42">
        <f t="shared" si="0"/>
        <v>230000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9420000</v>
      </c>
      <c r="Q11" s="42">
        <f t="shared" si="0"/>
        <v>9490000</v>
      </c>
    </row>
    <row r="12" spans="1:17" s="44" customFormat="1" ht="16.5" customHeight="1">
      <c r="A12" s="241" t="s">
        <v>242</v>
      </c>
      <c r="B12" s="242"/>
      <c r="C12" s="242"/>
      <c r="D12" s="43">
        <f aca="true" t="shared" si="1" ref="D12:Q12">D13+D112</f>
        <v>9350000</v>
      </c>
      <c r="E12" s="43">
        <f t="shared" si="1"/>
        <v>1200000</v>
      </c>
      <c r="F12" s="43">
        <f t="shared" si="1"/>
        <v>8150000</v>
      </c>
      <c r="G12" s="43">
        <f t="shared" si="1"/>
        <v>7750000</v>
      </c>
      <c r="H12" s="43">
        <f t="shared" si="1"/>
        <v>0</v>
      </c>
      <c r="I12" s="43">
        <f t="shared" si="1"/>
        <v>170000</v>
      </c>
      <c r="J12" s="43">
        <f t="shared" si="1"/>
        <v>230000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9420000</v>
      </c>
      <c r="Q12" s="43">
        <f t="shared" si="1"/>
        <v>9490000</v>
      </c>
    </row>
    <row r="13" spans="1:17" s="33" customFormat="1" ht="30" customHeight="1">
      <c r="A13" s="228" t="s">
        <v>222</v>
      </c>
      <c r="B13" s="228"/>
      <c r="C13" s="228"/>
      <c r="D13" s="46">
        <f aca="true" t="shared" si="2" ref="D13:Q13">D14+D87</f>
        <v>9280000</v>
      </c>
      <c r="E13" s="46">
        <f t="shared" si="2"/>
        <v>1130000</v>
      </c>
      <c r="F13" s="46">
        <f t="shared" si="2"/>
        <v>8150000</v>
      </c>
      <c r="G13" s="46">
        <f t="shared" si="2"/>
        <v>7750000</v>
      </c>
      <c r="H13" s="46">
        <f t="shared" si="2"/>
        <v>0</v>
      </c>
      <c r="I13" s="46">
        <f t="shared" si="2"/>
        <v>170000</v>
      </c>
      <c r="J13" s="46">
        <f t="shared" si="2"/>
        <v>230000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6">
        <f t="shared" si="2"/>
        <v>9350000</v>
      </c>
      <c r="Q13" s="46">
        <f t="shared" si="2"/>
        <v>9420000</v>
      </c>
    </row>
    <row r="14" spans="1:17" s="33" customFormat="1" ht="32.25" customHeight="1">
      <c r="A14" s="228" t="s">
        <v>223</v>
      </c>
      <c r="B14" s="228"/>
      <c r="C14" s="228"/>
      <c r="D14" s="47">
        <f aca="true" t="shared" si="3" ref="D14:Q14">D15</f>
        <v>9210000</v>
      </c>
      <c r="E14" s="47">
        <f t="shared" si="3"/>
        <v>1110000</v>
      </c>
      <c r="F14" s="47">
        <f t="shared" si="3"/>
        <v>8100000</v>
      </c>
      <c r="G14" s="47">
        <f t="shared" si="3"/>
        <v>7750000</v>
      </c>
      <c r="H14" s="47">
        <f t="shared" si="3"/>
        <v>0</v>
      </c>
      <c r="I14" s="47">
        <f t="shared" si="3"/>
        <v>150000</v>
      </c>
      <c r="J14" s="47">
        <f t="shared" si="3"/>
        <v>200000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9280000</v>
      </c>
      <c r="Q14" s="47">
        <f t="shared" si="3"/>
        <v>9350000</v>
      </c>
    </row>
    <row r="15" spans="1:17" s="33" customFormat="1" ht="15.75">
      <c r="A15" s="48"/>
      <c r="B15" s="49" t="s">
        <v>84</v>
      </c>
      <c r="C15" s="50" t="s">
        <v>85</v>
      </c>
      <c r="D15" s="47">
        <f aca="true" t="shared" si="4" ref="D15:Q15">D16+D28+D60+D69+D76+D80</f>
        <v>9210000</v>
      </c>
      <c r="E15" s="47">
        <f t="shared" si="4"/>
        <v>1110000</v>
      </c>
      <c r="F15" s="47">
        <f t="shared" si="4"/>
        <v>8100000</v>
      </c>
      <c r="G15" s="47">
        <f t="shared" si="4"/>
        <v>7750000</v>
      </c>
      <c r="H15" s="47">
        <f t="shared" si="4"/>
        <v>0</v>
      </c>
      <c r="I15" s="47">
        <f t="shared" si="4"/>
        <v>150000</v>
      </c>
      <c r="J15" s="47">
        <f t="shared" si="4"/>
        <v>200000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9280000</v>
      </c>
      <c r="Q15" s="47">
        <f t="shared" si="4"/>
        <v>9350000</v>
      </c>
    </row>
    <row r="16" spans="1:17" s="33" customFormat="1" ht="15.75">
      <c r="A16" s="48"/>
      <c r="B16" s="49" t="s">
        <v>86</v>
      </c>
      <c r="C16" s="50" t="s">
        <v>87</v>
      </c>
      <c r="D16" s="47">
        <f aca="true" t="shared" si="5" ref="D16:Q16">D17+D22+D24</f>
        <v>7730000</v>
      </c>
      <c r="E16" s="47">
        <f t="shared" si="5"/>
        <v>0</v>
      </c>
      <c r="F16" s="47">
        <f t="shared" si="5"/>
        <v>7730000</v>
      </c>
      <c r="G16" s="47">
        <f t="shared" si="5"/>
        <v>7730000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7800000</v>
      </c>
      <c r="Q16" s="47">
        <f t="shared" si="5"/>
        <v>7850000</v>
      </c>
    </row>
    <row r="17" spans="1:17" s="33" customFormat="1" ht="15.75">
      <c r="A17" s="48"/>
      <c r="B17" s="49" t="s">
        <v>88</v>
      </c>
      <c r="C17" s="50" t="s">
        <v>89</v>
      </c>
      <c r="D17" s="47">
        <f>SUM(D18:D21)</f>
        <v>6370000</v>
      </c>
      <c r="E17" s="47">
        <f aca="true" t="shared" si="6" ref="E17:Q17">SUM(E18:E21)</f>
        <v>0</v>
      </c>
      <c r="F17" s="47">
        <f t="shared" si="6"/>
        <v>6370000</v>
      </c>
      <c r="G17" s="47">
        <f t="shared" si="6"/>
        <v>6370000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6420000</v>
      </c>
      <c r="Q17" s="47">
        <f t="shared" si="6"/>
        <v>6460000</v>
      </c>
    </row>
    <row r="18" spans="1:17" s="33" customFormat="1" ht="15.75">
      <c r="A18" s="51" t="s">
        <v>90</v>
      </c>
      <c r="B18" s="52" t="s">
        <v>91</v>
      </c>
      <c r="C18" s="53" t="s">
        <v>21</v>
      </c>
      <c r="D18" s="54">
        <f>E18+F18</f>
        <v>6370000</v>
      </c>
      <c r="E18" s="164"/>
      <c r="F18" s="54">
        <f>SUM(G18:N18)</f>
        <v>6370000</v>
      </c>
      <c r="G18" s="164">
        <v>6370000</v>
      </c>
      <c r="H18" s="164"/>
      <c r="I18" s="164"/>
      <c r="J18" s="164"/>
      <c r="K18" s="164"/>
      <c r="L18" s="164"/>
      <c r="M18" s="164"/>
      <c r="N18" s="164"/>
      <c r="O18" s="164"/>
      <c r="P18" s="164">
        <v>6420000</v>
      </c>
      <c r="Q18" s="164">
        <v>6460000</v>
      </c>
    </row>
    <row r="19" spans="1:17" s="33" customFormat="1" ht="15.75">
      <c r="A19" s="51"/>
      <c r="B19" s="52" t="s">
        <v>250</v>
      </c>
      <c r="C19" s="53" t="s">
        <v>253</v>
      </c>
      <c r="D19" s="54">
        <f>E19+F19</f>
        <v>0</v>
      </c>
      <c r="E19" s="164"/>
      <c r="F19" s="54">
        <f>SUM(G19:N19)</f>
        <v>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s="33" customFormat="1" ht="15.75">
      <c r="A20" s="51"/>
      <c r="B20" s="52" t="s">
        <v>251</v>
      </c>
      <c r="C20" s="53" t="s">
        <v>254</v>
      </c>
      <c r="D20" s="54">
        <f>E20+F20</f>
        <v>0</v>
      </c>
      <c r="E20" s="164"/>
      <c r="F20" s="54">
        <f>SUM(G20:N20)</f>
        <v>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s="33" customFormat="1" ht="15.75">
      <c r="A21" s="51"/>
      <c r="B21" s="52" t="s">
        <v>252</v>
      </c>
      <c r="C21" s="53" t="s">
        <v>255</v>
      </c>
      <c r="D21" s="54">
        <f>E21+F21</f>
        <v>0</v>
      </c>
      <c r="E21" s="164"/>
      <c r="F21" s="54">
        <f>SUM(G21:N21)</f>
        <v>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5.75">
      <c r="A22" s="55"/>
      <c r="B22" s="56">
        <v>312</v>
      </c>
      <c r="C22" s="57" t="s">
        <v>92</v>
      </c>
      <c r="D22" s="58">
        <f aca="true" t="shared" si="7" ref="D22:Q22">SUM(D23)</f>
        <v>260000</v>
      </c>
      <c r="E22" s="58">
        <f t="shared" si="7"/>
        <v>0</v>
      </c>
      <c r="F22" s="58">
        <f t="shared" si="7"/>
        <v>260000</v>
      </c>
      <c r="G22" s="58">
        <f t="shared" si="7"/>
        <v>260000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>
        <f t="shared" si="7"/>
        <v>265000</v>
      </c>
      <c r="Q22" s="58">
        <f t="shared" si="7"/>
        <v>267000</v>
      </c>
    </row>
    <row r="23" spans="1:17" ht="15.75">
      <c r="A23" s="59" t="s">
        <v>93</v>
      </c>
      <c r="B23" s="60" t="s">
        <v>94</v>
      </c>
      <c r="C23" s="61" t="s">
        <v>7</v>
      </c>
      <c r="D23" s="54">
        <f>E23+F23</f>
        <v>260000</v>
      </c>
      <c r="E23" s="164"/>
      <c r="F23" s="54">
        <f>SUM(G23:N23)</f>
        <v>260000</v>
      </c>
      <c r="G23" s="164">
        <v>260000</v>
      </c>
      <c r="H23" s="164"/>
      <c r="I23" s="164"/>
      <c r="J23" s="164"/>
      <c r="K23" s="164"/>
      <c r="L23" s="164"/>
      <c r="M23" s="164"/>
      <c r="N23" s="164"/>
      <c r="O23" s="164"/>
      <c r="P23" s="164">
        <v>265000</v>
      </c>
      <c r="Q23" s="164">
        <v>267000</v>
      </c>
    </row>
    <row r="24" spans="1:17" s="178" customFormat="1" ht="15.75">
      <c r="A24" s="174"/>
      <c r="B24" s="175">
        <v>313</v>
      </c>
      <c r="C24" s="176" t="s">
        <v>95</v>
      </c>
      <c r="D24" s="177">
        <f>SUM(D25:D27)</f>
        <v>1100000</v>
      </c>
      <c r="E24" s="177">
        <f aca="true" t="shared" si="8" ref="E24:Q24">SUM(E25:E27)</f>
        <v>0</v>
      </c>
      <c r="F24" s="177">
        <f t="shared" si="8"/>
        <v>1100000</v>
      </c>
      <c r="G24" s="177">
        <f t="shared" si="8"/>
        <v>1100000</v>
      </c>
      <c r="H24" s="177">
        <f t="shared" si="8"/>
        <v>0</v>
      </c>
      <c r="I24" s="177">
        <f t="shared" si="8"/>
        <v>0</v>
      </c>
      <c r="J24" s="177">
        <f t="shared" si="8"/>
        <v>0</v>
      </c>
      <c r="K24" s="177">
        <f t="shared" si="8"/>
        <v>0</v>
      </c>
      <c r="L24" s="177">
        <f t="shared" si="8"/>
        <v>0</v>
      </c>
      <c r="M24" s="177">
        <f t="shared" si="8"/>
        <v>0</v>
      </c>
      <c r="N24" s="177">
        <f t="shared" si="8"/>
        <v>0</v>
      </c>
      <c r="O24" s="177">
        <f t="shared" si="8"/>
        <v>0</v>
      </c>
      <c r="P24" s="177">
        <f t="shared" si="8"/>
        <v>1115000</v>
      </c>
      <c r="Q24" s="177">
        <f t="shared" si="8"/>
        <v>1123000</v>
      </c>
    </row>
    <row r="25" spans="1:17" ht="15.75">
      <c r="A25" s="55"/>
      <c r="B25" s="60" t="s">
        <v>256</v>
      </c>
      <c r="C25" s="61" t="s">
        <v>257</v>
      </c>
      <c r="D25" s="54">
        <f>E25+F25</f>
        <v>0</v>
      </c>
      <c r="E25" s="164"/>
      <c r="F25" s="54">
        <f>SUM(G25:N25)</f>
        <v>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ht="15.75">
      <c r="A26" s="59" t="s">
        <v>84</v>
      </c>
      <c r="B26" s="60" t="s">
        <v>96</v>
      </c>
      <c r="C26" s="61" t="s">
        <v>22</v>
      </c>
      <c r="D26" s="54">
        <f>E26+F26</f>
        <v>990000</v>
      </c>
      <c r="E26" s="164"/>
      <c r="F26" s="54">
        <f>SUM(G26:N26)</f>
        <v>990000</v>
      </c>
      <c r="G26" s="164">
        <v>990000</v>
      </c>
      <c r="H26" s="164"/>
      <c r="I26" s="164"/>
      <c r="J26" s="164"/>
      <c r="K26" s="164"/>
      <c r="L26" s="164"/>
      <c r="M26" s="164"/>
      <c r="N26" s="164"/>
      <c r="O26" s="164"/>
      <c r="P26" s="164">
        <v>1000000</v>
      </c>
      <c r="Q26" s="164">
        <v>1006000</v>
      </c>
    </row>
    <row r="27" spans="1:17" ht="15.75">
      <c r="A27" s="59" t="s">
        <v>97</v>
      </c>
      <c r="B27" s="60" t="s">
        <v>98</v>
      </c>
      <c r="C27" s="61" t="s">
        <v>23</v>
      </c>
      <c r="D27" s="54">
        <f>E27+F27</f>
        <v>110000</v>
      </c>
      <c r="E27" s="164"/>
      <c r="F27" s="54">
        <f>SUM(G27:N27)</f>
        <v>110000</v>
      </c>
      <c r="G27" s="164">
        <v>110000</v>
      </c>
      <c r="H27" s="164"/>
      <c r="I27" s="164"/>
      <c r="J27" s="164"/>
      <c r="K27" s="164"/>
      <c r="L27" s="164"/>
      <c r="M27" s="164"/>
      <c r="N27" s="164"/>
      <c r="O27" s="164"/>
      <c r="P27" s="164">
        <v>115000</v>
      </c>
      <c r="Q27" s="164">
        <v>117000</v>
      </c>
    </row>
    <row r="28" spans="1:17" ht="15.75">
      <c r="A28" s="59"/>
      <c r="B28" s="62" t="s">
        <v>99</v>
      </c>
      <c r="C28" s="63" t="s">
        <v>100</v>
      </c>
      <c r="D28" s="64">
        <f aca="true" t="shared" si="9" ref="D28:Q28">D29+D34+D41+D53+D51</f>
        <v>1462000</v>
      </c>
      <c r="E28" s="64">
        <f t="shared" si="9"/>
        <v>1092000</v>
      </c>
      <c r="F28" s="64">
        <f t="shared" si="9"/>
        <v>370000</v>
      </c>
      <c r="G28" s="64">
        <f t="shared" si="9"/>
        <v>20000</v>
      </c>
      <c r="H28" s="64">
        <f t="shared" si="9"/>
        <v>0</v>
      </c>
      <c r="I28" s="64">
        <f t="shared" si="9"/>
        <v>150000</v>
      </c>
      <c r="J28" s="64">
        <f t="shared" si="9"/>
        <v>200000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1462000</v>
      </c>
      <c r="Q28" s="64">
        <f t="shared" si="9"/>
        <v>1482000</v>
      </c>
    </row>
    <row r="29" spans="1:17" ht="15.75">
      <c r="A29" s="59"/>
      <c r="B29" s="62" t="s">
        <v>101</v>
      </c>
      <c r="C29" s="63" t="s">
        <v>102</v>
      </c>
      <c r="D29" s="64">
        <f aca="true" t="shared" si="10" ref="D29:Q29">SUM(D30:D33)</f>
        <v>375000</v>
      </c>
      <c r="E29" s="64">
        <f t="shared" si="10"/>
        <v>255000</v>
      </c>
      <c r="F29" s="64">
        <f t="shared" si="10"/>
        <v>120000</v>
      </c>
      <c r="G29" s="64">
        <f t="shared" si="10"/>
        <v>0</v>
      </c>
      <c r="H29" s="64">
        <f t="shared" si="10"/>
        <v>0</v>
      </c>
      <c r="I29" s="64">
        <f t="shared" si="10"/>
        <v>70000</v>
      </c>
      <c r="J29" s="64">
        <f t="shared" si="10"/>
        <v>50000</v>
      </c>
      <c r="K29" s="64">
        <f t="shared" si="10"/>
        <v>0</v>
      </c>
      <c r="L29" s="64">
        <f t="shared" si="10"/>
        <v>0</v>
      </c>
      <c r="M29" s="64">
        <f t="shared" si="10"/>
        <v>0</v>
      </c>
      <c r="N29" s="64">
        <f t="shared" si="10"/>
        <v>0</v>
      </c>
      <c r="O29" s="64">
        <f t="shared" si="10"/>
        <v>0</v>
      </c>
      <c r="P29" s="64">
        <f t="shared" si="10"/>
        <v>385000</v>
      </c>
      <c r="Q29" s="64">
        <f t="shared" si="10"/>
        <v>385000</v>
      </c>
    </row>
    <row r="30" spans="1:17" ht="15.75">
      <c r="A30" s="59"/>
      <c r="B30" s="60" t="s">
        <v>104</v>
      </c>
      <c r="C30" s="61" t="s">
        <v>52</v>
      </c>
      <c r="D30" s="54">
        <f>E30+F30</f>
        <v>130000</v>
      </c>
      <c r="E30" s="164">
        <v>10000</v>
      </c>
      <c r="F30" s="54">
        <f>SUM(G30:N30)</f>
        <v>120000</v>
      </c>
      <c r="G30" s="164"/>
      <c r="H30" s="164"/>
      <c r="I30" s="164">
        <v>70000</v>
      </c>
      <c r="J30" s="164">
        <v>50000</v>
      </c>
      <c r="K30" s="164"/>
      <c r="L30" s="164"/>
      <c r="M30" s="164"/>
      <c r="N30" s="164"/>
      <c r="O30" s="164"/>
      <c r="P30" s="164">
        <v>130000</v>
      </c>
      <c r="Q30" s="164">
        <v>130000</v>
      </c>
    </row>
    <row r="31" spans="1:17" ht="15.75">
      <c r="A31" s="59" t="s">
        <v>103</v>
      </c>
      <c r="B31" s="60" t="s">
        <v>106</v>
      </c>
      <c r="C31" s="65" t="s">
        <v>24</v>
      </c>
      <c r="D31" s="54">
        <f>E31+F31</f>
        <v>240000</v>
      </c>
      <c r="E31" s="164">
        <v>240000</v>
      </c>
      <c r="F31" s="54">
        <f>SUM(G31:N31)</f>
        <v>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>
        <v>240000</v>
      </c>
      <c r="Q31" s="164">
        <v>240000</v>
      </c>
    </row>
    <row r="32" spans="1:17" ht="15.75">
      <c r="A32" s="59" t="s">
        <v>105</v>
      </c>
      <c r="B32" s="60" t="s">
        <v>108</v>
      </c>
      <c r="C32" s="61" t="s">
        <v>109</v>
      </c>
      <c r="D32" s="54">
        <f>E32+F32</f>
        <v>5000</v>
      </c>
      <c r="E32" s="164">
        <v>5000</v>
      </c>
      <c r="F32" s="54">
        <f>SUM(G32:N32)</f>
        <v>0</v>
      </c>
      <c r="G32" s="164"/>
      <c r="H32" s="164"/>
      <c r="I32" s="164"/>
      <c r="J32" s="164"/>
      <c r="K32" s="164"/>
      <c r="L32" s="164"/>
      <c r="M32" s="164"/>
      <c r="N32" s="164"/>
      <c r="O32" s="164"/>
      <c r="P32" s="164">
        <v>15000</v>
      </c>
      <c r="Q32" s="164">
        <v>15000</v>
      </c>
    </row>
    <row r="33" spans="1:17" ht="15.75">
      <c r="A33" s="59"/>
      <c r="B33" s="60" t="s">
        <v>111</v>
      </c>
      <c r="C33" s="61" t="s">
        <v>112</v>
      </c>
      <c r="D33" s="54">
        <f>E33+F33</f>
        <v>0</v>
      </c>
      <c r="E33" s="164"/>
      <c r="F33" s="54">
        <f>SUM(G33:N33)</f>
        <v>0</v>
      </c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15.75">
      <c r="A34" s="59"/>
      <c r="B34" s="62" t="s">
        <v>113</v>
      </c>
      <c r="C34" s="63" t="s">
        <v>195</v>
      </c>
      <c r="D34" s="64">
        <f>SUM(D35:D40)</f>
        <v>645000</v>
      </c>
      <c r="E34" s="64">
        <f aca="true" t="shared" si="11" ref="E34:Q34">SUM(E35:E40)</f>
        <v>540000</v>
      </c>
      <c r="F34" s="64">
        <f t="shared" si="11"/>
        <v>105000</v>
      </c>
      <c r="G34" s="64">
        <f t="shared" si="11"/>
        <v>0</v>
      </c>
      <c r="H34" s="64">
        <f t="shared" si="11"/>
        <v>0</v>
      </c>
      <c r="I34" s="64">
        <f t="shared" si="11"/>
        <v>10000</v>
      </c>
      <c r="J34" s="64">
        <f t="shared" si="11"/>
        <v>95000</v>
      </c>
      <c r="K34" s="64">
        <f t="shared" si="11"/>
        <v>0</v>
      </c>
      <c r="L34" s="64">
        <f t="shared" si="11"/>
        <v>0</v>
      </c>
      <c r="M34" s="64">
        <f t="shared" si="11"/>
        <v>0</v>
      </c>
      <c r="N34" s="64">
        <f t="shared" si="11"/>
        <v>0</v>
      </c>
      <c r="O34" s="64">
        <f t="shared" si="11"/>
        <v>0</v>
      </c>
      <c r="P34" s="64">
        <f t="shared" si="11"/>
        <v>655000</v>
      </c>
      <c r="Q34" s="64">
        <f t="shared" si="11"/>
        <v>675000</v>
      </c>
    </row>
    <row r="35" spans="1:17" ht="15.75">
      <c r="A35" s="59" t="s">
        <v>107</v>
      </c>
      <c r="B35" s="60" t="s">
        <v>115</v>
      </c>
      <c r="C35" s="61" t="s">
        <v>25</v>
      </c>
      <c r="D35" s="54">
        <f aca="true" t="shared" si="12" ref="D35:D40">E35+F35</f>
        <v>60000</v>
      </c>
      <c r="E35" s="164">
        <v>50000</v>
      </c>
      <c r="F35" s="54">
        <f aca="true" t="shared" si="13" ref="F35:F40">SUM(G35:N35)</f>
        <v>10000</v>
      </c>
      <c r="G35" s="164"/>
      <c r="H35" s="164"/>
      <c r="I35" s="164">
        <v>10000</v>
      </c>
      <c r="J35" s="164"/>
      <c r="K35" s="164"/>
      <c r="L35" s="164"/>
      <c r="M35" s="164"/>
      <c r="N35" s="164"/>
      <c r="O35" s="164"/>
      <c r="P35" s="164">
        <v>60000</v>
      </c>
      <c r="Q35" s="164">
        <v>80000</v>
      </c>
    </row>
    <row r="36" spans="1:17" ht="15.75">
      <c r="A36" s="59" t="s">
        <v>110</v>
      </c>
      <c r="B36" s="60" t="s">
        <v>117</v>
      </c>
      <c r="C36" s="61" t="s">
        <v>26</v>
      </c>
      <c r="D36" s="54">
        <f t="shared" si="12"/>
        <v>30000</v>
      </c>
      <c r="E36" s="164"/>
      <c r="F36" s="54">
        <f t="shared" si="13"/>
        <v>30000</v>
      </c>
      <c r="G36" s="164"/>
      <c r="H36" s="164"/>
      <c r="I36" s="164"/>
      <c r="J36" s="164">
        <v>30000</v>
      </c>
      <c r="K36" s="164"/>
      <c r="L36" s="164"/>
      <c r="M36" s="164"/>
      <c r="N36" s="164"/>
      <c r="O36" s="164"/>
      <c r="P36" s="164">
        <v>30000</v>
      </c>
      <c r="Q36" s="164">
        <v>30000</v>
      </c>
    </row>
    <row r="37" spans="1:17" ht="15.75">
      <c r="A37" s="59" t="s">
        <v>114</v>
      </c>
      <c r="B37" s="60" t="s">
        <v>119</v>
      </c>
      <c r="C37" s="61" t="s">
        <v>27</v>
      </c>
      <c r="D37" s="54">
        <f t="shared" si="12"/>
        <v>480000</v>
      </c>
      <c r="E37" s="164">
        <v>480000</v>
      </c>
      <c r="F37" s="54">
        <f t="shared" si="13"/>
        <v>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>
        <v>480000</v>
      </c>
      <c r="Q37" s="164">
        <v>480000</v>
      </c>
    </row>
    <row r="38" spans="1:17" ht="15.75">
      <c r="A38" s="59" t="s">
        <v>116</v>
      </c>
      <c r="B38" s="60" t="s">
        <v>121</v>
      </c>
      <c r="C38" s="61" t="s">
        <v>122</v>
      </c>
      <c r="D38" s="54">
        <f t="shared" si="12"/>
        <v>10000</v>
      </c>
      <c r="E38" s="164">
        <v>10000</v>
      </c>
      <c r="F38" s="54">
        <f t="shared" si="13"/>
        <v>0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>
        <v>20000</v>
      </c>
      <c r="Q38" s="164">
        <v>20000</v>
      </c>
    </row>
    <row r="39" spans="1:17" ht="15.75">
      <c r="A39" s="59" t="s">
        <v>118</v>
      </c>
      <c r="B39" s="60" t="s">
        <v>124</v>
      </c>
      <c r="C39" s="61" t="s">
        <v>125</v>
      </c>
      <c r="D39" s="54">
        <f t="shared" si="12"/>
        <v>65000</v>
      </c>
      <c r="E39" s="164"/>
      <c r="F39" s="54">
        <f t="shared" si="13"/>
        <v>65000</v>
      </c>
      <c r="G39" s="164"/>
      <c r="H39" s="164"/>
      <c r="I39" s="164"/>
      <c r="J39" s="164">
        <v>65000</v>
      </c>
      <c r="K39" s="164"/>
      <c r="L39" s="164"/>
      <c r="M39" s="164"/>
      <c r="N39" s="164"/>
      <c r="O39" s="164"/>
      <c r="P39" s="164">
        <v>55000</v>
      </c>
      <c r="Q39" s="164">
        <v>55000</v>
      </c>
    </row>
    <row r="40" spans="1:17" ht="15.75">
      <c r="A40" s="59"/>
      <c r="B40" s="60" t="s">
        <v>127</v>
      </c>
      <c r="C40" s="61" t="s">
        <v>128</v>
      </c>
      <c r="D40" s="54">
        <f t="shared" si="12"/>
        <v>0</v>
      </c>
      <c r="E40" s="164"/>
      <c r="F40" s="54">
        <f t="shared" si="13"/>
        <v>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>
        <v>10000</v>
      </c>
      <c r="Q40" s="164">
        <v>10000</v>
      </c>
    </row>
    <row r="41" spans="1:17" ht="15.75">
      <c r="A41" s="59"/>
      <c r="B41" s="62" t="s">
        <v>129</v>
      </c>
      <c r="C41" s="63" t="s">
        <v>130</v>
      </c>
      <c r="D41" s="64">
        <f aca="true" t="shared" si="14" ref="D41:Q41">SUM(D42:D50)</f>
        <v>385000</v>
      </c>
      <c r="E41" s="64">
        <f t="shared" si="14"/>
        <v>275000</v>
      </c>
      <c r="F41" s="64">
        <f t="shared" si="14"/>
        <v>110000</v>
      </c>
      <c r="G41" s="64">
        <f t="shared" si="14"/>
        <v>0</v>
      </c>
      <c r="H41" s="64">
        <f t="shared" si="14"/>
        <v>0</v>
      </c>
      <c r="I41" s="64">
        <f t="shared" si="14"/>
        <v>60000</v>
      </c>
      <c r="J41" s="64">
        <f t="shared" si="14"/>
        <v>50000</v>
      </c>
      <c r="K41" s="64">
        <f t="shared" si="14"/>
        <v>0</v>
      </c>
      <c r="L41" s="64">
        <f t="shared" si="14"/>
        <v>0</v>
      </c>
      <c r="M41" s="64">
        <f t="shared" si="14"/>
        <v>0</v>
      </c>
      <c r="N41" s="64">
        <f t="shared" si="14"/>
        <v>0</v>
      </c>
      <c r="O41" s="64">
        <f t="shared" si="14"/>
        <v>0</v>
      </c>
      <c r="P41" s="64">
        <f t="shared" si="14"/>
        <v>385000</v>
      </c>
      <c r="Q41" s="64">
        <f t="shared" si="14"/>
        <v>385000</v>
      </c>
    </row>
    <row r="42" spans="1:17" ht="15.75">
      <c r="A42" s="59" t="s">
        <v>120</v>
      </c>
      <c r="B42" s="60" t="s">
        <v>132</v>
      </c>
      <c r="C42" s="61" t="s">
        <v>28</v>
      </c>
      <c r="D42" s="54">
        <f aca="true" t="shared" si="15" ref="D42:D50">E42+F42</f>
        <v>20000</v>
      </c>
      <c r="E42" s="164">
        <v>20000</v>
      </c>
      <c r="F42" s="54">
        <f aca="true" t="shared" si="16" ref="F42:F50">SUM(G42:N42)</f>
        <v>0</v>
      </c>
      <c r="G42" s="164"/>
      <c r="H42" s="164"/>
      <c r="I42" s="164"/>
      <c r="J42" s="164"/>
      <c r="K42" s="164"/>
      <c r="L42" s="164"/>
      <c r="M42" s="164"/>
      <c r="N42" s="164"/>
      <c r="O42" s="164"/>
      <c r="P42" s="164">
        <v>20000</v>
      </c>
      <c r="Q42" s="164">
        <v>20000</v>
      </c>
    </row>
    <row r="43" spans="1:17" ht="15.75">
      <c r="A43" s="59" t="s">
        <v>123</v>
      </c>
      <c r="B43" s="60" t="s">
        <v>134</v>
      </c>
      <c r="C43" s="61" t="s">
        <v>29</v>
      </c>
      <c r="D43" s="54">
        <f t="shared" si="15"/>
        <v>75000</v>
      </c>
      <c r="E43" s="164">
        <v>55000</v>
      </c>
      <c r="F43" s="54">
        <f t="shared" si="16"/>
        <v>20000</v>
      </c>
      <c r="G43" s="164"/>
      <c r="H43" s="164"/>
      <c r="I43" s="164"/>
      <c r="J43" s="164">
        <v>20000</v>
      </c>
      <c r="K43" s="164"/>
      <c r="L43" s="164"/>
      <c r="M43" s="164"/>
      <c r="N43" s="164"/>
      <c r="O43" s="164"/>
      <c r="P43" s="164">
        <v>75000</v>
      </c>
      <c r="Q43" s="164">
        <v>75000</v>
      </c>
    </row>
    <row r="44" spans="1:17" ht="15.75">
      <c r="A44" s="59"/>
      <c r="B44" s="60" t="s">
        <v>136</v>
      </c>
      <c r="C44" s="61" t="s">
        <v>53</v>
      </c>
      <c r="D44" s="54">
        <f t="shared" si="15"/>
        <v>10000</v>
      </c>
      <c r="E44" s="164">
        <v>10000</v>
      </c>
      <c r="F44" s="54">
        <f t="shared" si="16"/>
        <v>0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>
        <v>10000</v>
      </c>
      <c r="Q44" s="164">
        <v>10000</v>
      </c>
    </row>
    <row r="45" spans="1:17" ht="15.75">
      <c r="A45" s="59" t="s">
        <v>126</v>
      </c>
      <c r="B45" s="60" t="s">
        <v>138</v>
      </c>
      <c r="C45" s="61" t="s">
        <v>30</v>
      </c>
      <c r="D45" s="54">
        <f t="shared" si="15"/>
        <v>110000</v>
      </c>
      <c r="E45" s="164">
        <v>110000</v>
      </c>
      <c r="F45" s="54">
        <f t="shared" si="16"/>
        <v>0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>
        <v>110000</v>
      </c>
      <c r="Q45" s="164">
        <v>110000</v>
      </c>
    </row>
    <row r="46" spans="1:17" ht="15.75">
      <c r="A46" s="59" t="s">
        <v>131</v>
      </c>
      <c r="B46" s="60" t="s">
        <v>140</v>
      </c>
      <c r="C46" s="61" t="s">
        <v>31</v>
      </c>
      <c r="D46" s="54">
        <f t="shared" si="15"/>
        <v>20000</v>
      </c>
      <c r="E46" s="164">
        <v>10000</v>
      </c>
      <c r="F46" s="54">
        <f t="shared" si="16"/>
        <v>10000</v>
      </c>
      <c r="G46" s="164"/>
      <c r="H46" s="164"/>
      <c r="I46" s="164"/>
      <c r="J46" s="164">
        <v>10000</v>
      </c>
      <c r="K46" s="164"/>
      <c r="L46" s="164"/>
      <c r="M46" s="164"/>
      <c r="N46" s="164"/>
      <c r="O46" s="164"/>
      <c r="P46" s="164">
        <v>20000</v>
      </c>
      <c r="Q46" s="164">
        <v>20000</v>
      </c>
    </row>
    <row r="47" spans="1:17" ht="15.75">
      <c r="A47" s="59"/>
      <c r="B47" s="60" t="s">
        <v>142</v>
      </c>
      <c r="C47" s="61" t="s">
        <v>143</v>
      </c>
      <c r="D47" s="54">
        <f t="shared" si="15"/>
        <v>5000</v>
      </c>
      <c r="E47" s="164">
        <v>5000</v>
      </c>
      <c r="F47" s="54">
        <f t="shared" si="16"/>
        <v>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>
        <v>5000</v>
      </c>
      <c r="Q47" s="164">
        <v>5000</v>
      </c>
    </row>
    <row r="48" spans="1:17" ht="15.75">
      <c r="A48" s="59" t="s">
        <v>133</v>
      </c>
      <c r="B48" s="60" t="s">
        <v>145</v>
      </c>
      <c r="C48" s="61" t="s">
        <v>32</v>
      </c>
      <c r="D48" s="54">
        <f t="shared" si="15"/>
        <v>60000</v>
      </c>
      <c r="E48" s="164">
        <v>20000</v>
      </c>
      <c r="F48" s="54">
        <f t="shared" si="16"/>
        <v>40000</v>
      </c>
      <c r="G48" s="164"/>
      <c r="H48" s="164"/>
      <c r="I48" s="164">
        <v>20000</v>
      </c>
      <c r="J48" s="164">
        <v>20000</v>
      </c>
      <c r="K48" s="164"/>
      <c r="L48" s="164"/>
      <c r="M48" s="164"/>
      <c r="N48" s="164"/>
      <c r="O48" s="164"/>
      <c r="P48" s="164">
        <v>60000</v>
      </c>
      <c r="Q48" s="164">
        <v>60000</v>
      </c>
    </row>
    <row r="49" spans="1:17" ht="15.75">
      <c r="A49" s="59" t="s">
        <v>135</v>
      </c>
      <c r="B49" s="60" t="s">
        <v>147</v>
      </c>
      <c r="C49" s="61" t="s">
        <v>33</v>
      </c>
      <c r="D49" s="54">
        <f t="shared" si="15"/>
        <v>15000</v>
      </c>
      <c r="E49" s="164">
        <v>15000</v>
      </c>
      <c r="F49" s="54">
        <f t="shared" si="16"/>
        <v>0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>
        <v>15000</v>
      </c>
      <c r="Q49" s="164">
        <v>15000</v>
      </c>
    </row>
    <row r="50" spans="1:17" ht="15.75">
      <c r="A50" s="59" t="s">
        <v>137</v>
      </c>
      <c r="B50" s="60" t="s">
        <v>149</v>
      </c>
      <c r="C50" s="61" t="s">
        <v>34</v>
      </c>
      <c r="D50" s="54">
        <f t="shared" si="15"/>
        <v>70000</v>
      </c>
      <c r="E50" s="164">
        <v>30000</v>
      </c>
      <c r="F50" s="54">
        <f t="shared" si="16"/>
        <v>40000</v>
      </c>
      <c r="G50" s="164"/>
      <c r="H50" s="164"/>
      <c r="I50" s="164">
        <v>40000</v>
      </c>
      <c r="J50" s="164"/>
      <c r="K50" s="164"/>
      <c r="L50" s="164"/>
      <c r="M50" s="164"/>
      <c r="N50" s="164"/>
      <c r="O50" s="164"/>
      <c r="P50" s="164">
        <v>70000</v>
      </c>
      <c r="Q50" s="164">
        <v>70000</v>
      </c>
    </row>
    <row r="51" spans="1:17" ht="15.75">
      <c r="A51" s="59"/>
      <c r="B51" s="62" t="s">
        <v>150</v>
      </c>
      <c r="C51" s="63" t="s">
        <v>194</v>
      </c>
      <c r="D51" s="64">
        <f aca="true" t="shared" si="17" ref="D51:Q51">SUM(D52)</f>
        <v>0</v>
      </c>
      <c r="E51" s="64">
        <f t="shared" si="17"/>
        <v>0</v>
      </c>
      <c r="F51" s="64">
        <f t="shared" si="17"/>
        <v>0</v>
      </c>
      <c r="G51" s="64">
        <f t="shared" si="17"/>
        <v>0</v>
      </c>
      <c r="H51" s="64">
        <f t="shared" si="17"/>
        <v>0</v>
      </c>
      <c r="I51" s="64">
        <f t="shared" si="17"/>
        <v>0</v>
      </c>
      <c r="J51" s="64">
        <f t="shared" si="17"/>
        <v>0</v>
      </c>
      <c r="K51" s="64">
        <f t="shared" si="17"/>
        <v>0</v>
      </c>
      <c r="L51" s="64">
        <f t="shared" si="17"/>
        <v>0</v>
      </c>
      <c r="M51" s="64">
        <f t="shared" si="17"/>
        <v>0</v>
      </c>
      <c r="N51" s="64">
        <f t="shared" si="17"/>
        <v>0</v>
      </c>
      <c r="O51" s="64">
        <f t="shared" si="17"/>
        <v>0</v>
      </c>
      <c r="P51" s="64">
        <f t="shared" si="17"/>
        <v>0</v>
      </c>
      <c r="Q51" s="64">
        <f t="shared" si="17"/>
        <v>0</v>
      </c>
    </row>
    <row r="52" spans="1:17" ht="15.75">
      <c r="A52" s="59" t="s">
        <v>139</v>
      </c>
      <c r="B52" s="60" t="s">
        <v>152</v>
      </c>
      <c r="C52" s="65" t="s">
        <v>51</v>
      </c>
      <c r="D52" s="54">
        <f>E52+F52</f>
        <v>0</v>
      </c>
      <c r="E52" s="164"/>
      <c r="F52" s="54">
        <f>SUM(G52:N52)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5.75">
      <c r="A53" s="59"/>
      <c r="B53" s="62" t="s">
        <v>153</v>
      </c>
      <c r="C53" s="63" t="s">
        <v>154</v>
      </c>
      <c r="D53" s="64">
        <f aca="true" t="shared" si="18" ref="D53:Q53">SUM(D54:D59)</f>
        <v>57000</v>
      </c>
      <c r="E53" s="64">
        <f t="shared" si="18"/>
        <v>22000</v>
      </c>
      <c r="F53" s="64">
        <f t="shared" si="18"/>
        <v>35000</v>
      </c>
      <c r="G53" s="64">
        <f t="shared" si="18"/>
        <v>20000</v>
      </c>
      <c r="H53" s="64">
        <f t="shared" si="18"/>
        <v>0</v>
      </c>
      <c r="I53" s="64">
        <f t="shared" si="18"/>
        <v>10000</v>
      </c>
      <c r="J53" s="64">
        <f t="shared" si="18"/>
        <v>5000</v>
      </c>
      <c r="K53" s="64">
        <f t="shared" si="18"/>
        <v>0</v>
      </c>
      <c r="L53" s="64">
        <f t="shared" si="18"/>
        <v>0</v>
      </c>
      <c r="M53" s="64">
        <f t="shared" si="18"/>
        <v>0</v>
      </c>
      <c r="N53" s="64">
        <f t="shared" si="18"/>
        <v>0</v>
      </c>
      <c r="O53" s="64">
        <f t="shared" si="18"/>
        <v>0</v>
      </c>
      <c r="P53" s="64">
        <f t="shared" si="18"/>
        <v>37000</v>
      </c>
      <c r="Q53" s="64">
        <f t="shared" si="18"/>
        <v>37000</v>
      </c>
    </row>
    <row r="54" spans="1:17" ht="15.75">
      <c r="A54" s="59" t="s">
        <v>141</v>
      </c>
      <c r="B54" s="60">
        <v>3291</v>
      </c>
      <c r="C54" s="65" t="s">
        <v>156</v>
      </c>
      <c r="D54" s="54">
        <f aca="true" t="shared" si="19" ref="D54:D59">E54+F54</f>
        <v>0</v>
      </c>
      <c r="E54" s="164"/>
      <c r="F54" s="54">
        <f aca="true" t="shared" si="20" ref="F54:F59">SUM(G54:N54)</f>
        <v>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ht="15.75">
      <c r="A55" s="59" t="s">
        <v>144</v>
      </c>
      <c r="B55" s="60" t="s">
        <v>158</v>
      </c>
      <c r="C55" s="65" t="s">
        <v>35</v>
      </c>
      <c r="D55" s="54">
        <f t="shared" si="19"/>
        <v>30000</v>
      </c>
      <c r="E55" s="164">
        <v>20000</v>
      </c>
      <c r="F55" s="54">
        <f t="shared" si="20"/>
        <v>10000</v>
      </c>
      <c r="G55" s="164"/>
      <c r="H55" s="164"/>
      <c r="I55" s="164">
        <v>10000</v>
      </c>
      <c r="J55" s="164"/>
      <c r="K55" s="164"/>
      <c r="L55" s="164"/>
      <c r="M55" s="164"/>
      <c r="N55" s="164"/>
      <c r="O55" s="164"/>
      <c r="P55" s="164">
        <v>30000</v>
      </c>
      <c r="Q55" s="164">
        <v>30000</v>
      </c>
    </row>
    <row r="56" spans="1:17" ht="15.75">
      <c r="A56" s="59"/>
      <c r="B56" s="60" t="s">
        <v>160</v>
      </c>
      <c r="C56" s="65" t="s">
        <v>161</v>
      </c>
      <c r="D56" s="54">
        <f t="shared" si="19"/>
        <v>5000</v>
      </c>
      <c r="E56" s="164"/>
      <c r="F56" s="54">
        <f t="shared" si="20"/>
        <v>5000</v>
      </c>
      <c r="G56" s="164"/>
      <c r="H56" s="164"/>
      <c r="I56" s="164"/>
      <c r="J56" s="164">
        <v>5000</v>
      </c>
      <c r="K56" s="164"/>
      <c r="L56" s="164"/>
      <c r="M56" s="164"/>
      <c r="N56" s="164"/>
      <c r="O56" s="164"/>
      <c r="P56" s="164">
        <v>5000</v>
      </c>
      <c r="Q56" s="164">
        <v>5000</v>
      </c>
    </row>
    <row r="57" spans="1:17" ht="15.75">
      <c r="A57" s="59" t="s">
        <v>146</v>
      </c>
      <c r="B57" s="60" t="s">
        <v>163</v>
      </c>
      <c r="C57" s="65" t="s">
        <v>164</v>
      </c>
      <c r="D57" s="54">
        <f t="shared" si="19"/>
        <v>1000</v>
      </c>
      <c r="E57" s="164">
        <v>1000</v>
      </c>
      <c r="F57" s="54">
        <f t="shared" si="20"/>
        <v>0</v>
      </c>
      <c r="G57" s="164"/>
      <c r="H57" s="164"/>
      <c r="I57" s="164"/>
      <c r="J57" s="164"/>
      <c r="K57" s="164"/>
      <c r="L57" s="164"/>
      <c r="M57" s="164"/>
      <c r="N57" s="164"/>
      <c r="O57" s="164"/>
      <c r="P57" s="164">
        <v>1000</v>
      </c>
      <c r="Q57" s="164">
        <v>1000</v>
      </c>
    </row>
    <row r="58" spans="1:17" ht="15.75">
      <c r="A58" s="59"/>
      <c r="B58" s="60" t="s">
        <v>166</v>
      </c>
      <c r="C58" s="65" t="s">
        <v>45</v>
      </c>
      <c r="D58" s="54">
        <f t="shared" si="19"/>
        <v>20000</v>
      </c>
      <c r="E58" s="164"/>
      <c r="F58" s="54">
        <f t="shared" si="20"/>
        <v>20000</v>
      </c>
      <c r="G58" s="164">
        <v>20000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ht="15.75">
      <c r="A59" s="59" t="s">
        <v>148</v>
      </c>
      <c r="B59" s="60" t="s">
        <v>65</v>
      </c>
      <c r="C59" s="65" t="s">
        <v>8</v>
      </c>
      <c r="D59" s="54">
        <f t="shared" si="19"/>
        <v>1000</v>
      </c>
      <c r="E59" s="164">
        <v>1000</v>
      </c>
      <c r="F59" s="54">
        <f t="shared" si="20"/>
        <v>0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>
        <v>1000</v>
      </c>
      <c r="Q59" s="164">
        <v>1000</v>
      </c>
    </row>
    <row r="60" spans="1:17" ht="15.75">
      <c r="A60" s="59"/>
      <c r="B60" s="62" t="s">
        <v>168</v>
      </c>
      <c r="C60" s="66" t="s">
        <v>169</v>
      </c>
      <c r="D60" s="64">
        <f aca="true" t="shared" si="21" ref="D60:Q60">SUM(D61,D64)</f>
        <v>18000</v>
      </c>
      <c r="E60" s="64">
        <f t="shared" si="21"/>
        <v>18000</v>
      </c>
      <c r="F60" s="64">
        <f t="shared" si="21"/>
        <v>0</v>
      </c>
      <c r="G60" s="64">
        <f t="shared" si="21"/>
        <v>0</v>
      </c>
      <c r="H60" s="64">
        <f t="shared" si="21"/>
        <v>0</v>
      </c>
      <c r="I60" s="64">
        <f t="shared" si="21"/>
        <v>0</v>
      </c>
      <c r="J60" s="64">
        <f t="shared" si="21"/>
        <v>0</v>
      </c>
      <c r="K60" s="64">
        <f t="shared" si="21"/>
        <v>0</v>
      </c>
      <c r="L60" s="64">
        <f t="shared" si="21"/>
        <v>0</v>
      </c>
      <c r="M60" s="64">
        <f t="shared" si="21"/>
        <v>0</v>
      </c>
      <c r="N60" s="64">
        <f t="shared" si="21"/>
        <v>0</v>
      </c>
      <c r="O60" s="64">
        <f t="shared" si="21"/>
        <v>0</v>
      </c>
      <c r="P60" s="64">
        <f t="shared" si="21"/>
        <v>18000</v>
      </c>
      <c r="Q60" s="64">
        <f t="shared" si="21"/>
        <v>18000</v>
      </c>
    </row>
    <row r="61" spans="1:17" ht="15.75">
      <c r="A61" s="59"/>
      <c r="B61" s="62" t="s">
        <v>170</v>
      </c>
      <c r="C61" s="66" t="s">
        <v>171</v>
      </c>
      <c r="D61" s="64">
        <f aca="true" t="shared" si="22" ref="D61:Q61">SUM(D62:D63)</f>
        <v>0</v>
      </c>
      <c r="E61" s="64">
        <f t="shared" si="22"/>
        <v>0</v>
      </c>
      <c r="F61" s="64">
        <f t="shared" si="22"/>
        <v>0</v>
      </c>
      <c r="G61" s="64">
        <f t="shared" si="22"/>
        <v>0</v>
      </c>
      <c r="H61" s="64">
        <f t="shared" si="22"/>
        <v>0</v>
      </c>
      <c r="I61" s="64">
        <f t="shared" si="22"/>
        <v>0</v>
      </c>
      <c r="J61" s="64">
        <f t="shared" si="22"/>
        <v>0</v>
      </c>
      <c r="K61" s="64">
        <f t="shared" si="22"/>
        <v>0</v>
      </c>
      <c r="L61" s="64">
        <f t="shared" si="22"/>
        <v>0</v>
      </c>
      <c r="M61" s="64">
        <f t="shared" si="22"/>
        <v>0</v>
      </c>
      <c r="N61" s="64">
        <f t="shared" si="22"/>
        <v>0</v>
      </c>
      <c r="O61" s="64">
        <f t="shared" si="22"/>
        <v>0</v>
      </c>
      <c r="P61" s="64">
        <f t="shared" si="22"/>
        <v>0</v>
      </c>
      <c r="Q61" s="64">
        <f t="shared" si="22"/>
        <v>0</v>
      </c>
    </row>
    <row r="62" spans="1:17" ht="15.75">
      <c r="A62" s="59"/>
      <c r="B62" s="60" t="s">
        <v>199</v>
      </c>
      <c r="C62" s="65" t="s">
        <v>200</v>
      </c>
      <c r="D62" s="54">
        <f>E62+F62</f>
        <v>0</v>
      </c>
      <c r="E62" s="164"/>
      <c r="F62" s="54">
        <f>SUM(G62:N62)</f>
        <v>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5.75">
      <c r="A63" s="59"/>
      <c r="B63" s="60" t="s">
        <v>172</v>
      </c>
      <c r="C63" s="65" t="s">
        <v>173</v>
      </c>
      <c r="D63" s="54">
        <f>E63+F63</f>
        <v>0</v>
      </c>
      <c r="E63" s="164"/>
      <c r="F63" s="54">
        <f>SUM(G63:N63)</f>
        <v>0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ht="15.75">
      <c r="A64" s="59"/>
      <c r="B64" s="62" t="s">
        <v>174</v>
      </c>
      <c r="C64" s="66" t="s">
        <v>175</v>
      </c>
      <c r="D64" s="64">
        <f>SUM(D65:D68)</f>
        <v>18000</v>
      </c>
      <c r="E64" s="64">
        <f aca="true" t="shared" si="23" ref="E64:Q64">SUM(E65:E68)</f>
        <v>18000</v>
      </c>
      <c r="F64" s="64">
        <f t="shared" si="23"/>
        <v>0</v>
      </c>
      <c r="G64" s="64">
        <f t="shared" si="23"/>
        <v>0</v>
      </c>
      <c r="H64" s="64">
        <f t="shared" si="23"/>
        <v>0</v>
      </c>
      <c r="I64" s="64">
        <f t="shared" si="23"/>
        <v>0</v>
      </c>
      <c r="J64" s="64">
        <f t="shared" si="23"/>
        <v>0</v>
      </c>
      <c r="K64" s="64">
        <f t="shared" si="23"/>
        <v>0</v>
      </c>
      <c r="L64" s="64">
        <f t="shared" si="23"/>
        <v>0</v>
      </c>
      <c r="M64" s="64">
        <f t="shared" si="23"/>
        <v>0</v>
      </c>
      <c r="N64" s="64">
        <f t="shared" si="23"/>
        <v>0</v>
      </c>
      <c r="O64" s="64">
        <f t="shared" si="23"/>
        <v>0</v>
      </c>
      <c r="P64" s="64">
        <f t="shared" si="23"/>
        <v>18000</v>
      </c>
      <c r="Q64" s="64">
        <f t="shared" si="23"/>
        <v>18000</v>
      </c>
    </row>
    <row r="65" spans="1:17" ht="15.75">
      <c r="A65" s="59" t="s">
        <v>151</v>
      </c>
      <c r="B65" s="60" t="s">
        <v>176</v>
      </c>
      <c r="C65" s="65" t="s">
        <v>36</v>
      </c>
      <c r="D65" s="54">
        <f>E65+F65</f>
        <v>6000</v>
      </c>
      <c r="E65" s="164">
        <v>6000</v>
      </c>
      <c r="F65" s="54">
        <f>SUM(G65:N65)</f>
        <v>0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>
        <v>6000</v>
      </c>
      <c r="Q65" s="164">
        <v>6000</v>
      </c>
    </row>
    <row r="66" spans="1:17" s="33" customFormat="1" ht="15.75">
      <c r="A66" s="51"/>
      <c r="B66" s="104" t="s">
        <v>258</v>
      </c>
      <c r="C66" s="105" t="s">
        <v>259</v>
      </c>
      <c r="D66" s="54">
        <f>E66+F66</f>
        <v>0</v>
      </c>
      <c r="E66" s="164"/>
      <c r="F66" s="54">
        <f>SUM(G66:N66)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s="33" customFormat="1" ht="15.75">
      <c r="A67" s="51"/>
      <c r="B67" s="52" t="s">
        <v>178</v>
      </c>
      <c r="C67" s="53" t="s">
        <v>46</v>
      </c>
      <c r="D67" s="54">
        <f>E67+F67</f>
        <v>10000</v>
      </c>
      <c r="E67" s="164">
        <v>10000</v>
      </c>
      <c r="F67" s="54">
        <f>SUM(G67:N67)</f>
        <v>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>
        <v>10000</v>
      </c>
      <c r="Q67" s="164">
        <v>10000</v>
      </c>
    </row>
    <row r="68" spans="1:17" s="33" customFormat="1" ht="15.75">
      <c r="A68" s="51"/>
      <c r="B68" s="104" t="s">
        <v>224</v>
      </c>
      <c r="C68" s="105" t="s">
        <v>225</v>
      </c>
      <c r="D68" s="54">
        <f>E68+F68</f>
        <v>2000</v>
      </c>
      <c r="E68" s="164">
        <v>2000</v>
      </c>
      <c r="F68" s="54">
        <f>SUM(G68:N68)</f>
        <v>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>
        <v>2000</v>
      </c>
      <c r="Q68" s="164">
        <v>2000</v>
      </c>
    </row>
    <row r="69" spans="1:17" s="33" customFormat="1" ht="15.75">
      <c r="A69" s="51"/>
      <c r="B69" s="67" t="s">
        <v>182</v>
      </c>
      <c r="C69" s="100" t="s">
        <v>201</v>
      </c>
      <c r="D69" s="106">
        <f>D70+D72+D74</f>
        <v>0</v>
      </c>
      <c r="E69" s="106">
        <f aca="true" t="shared" si="24" ref="E69:Q69">E70+E72+E74</f>
        <v>0</v>
      </c>
      <c r="F69" s="106">
        <f t="shared" si="24"/>
        <v>0</v>
      </c>
      <c r="G69" s="106">
        <f t="shared" si="24"/>
        <v>0</v>
      </c>
      <c r="H69" s="106">
        <f t="shared" si="24"/>
        <v>0</v>
      </c>
      <c r="I69" s="106">
        <f t="shared" si="24"/>
        <v>0</v>
      </c>
      <c r="J69" s="106">
        <f t="shared" si="24"/>
        <v>0</v>
      </c>
      <c r="K69" s="106">
        <f t="shared" si="24"/>
        <v>0</v>
      </c>
      <c r="L69" s="106">
        <f t="shared" si="24"/>
        <v>0</v>
      </c>
      <c r="M69" s="106">
        <f t="shared" si="24"/>
        <v>0</v>
      </c>
      <c r="N69" s="106">
        <f t="shared" si="24"/>
        <v>0</v>
      </c>
      <c r="O69" s="106">
        <f t="shared" si="24"/>
        <v>0</v>
      </c>
      <c r="P69" s="106">
        <f t="shared" si="24"/>
        <v>0</v>
      </c>
      <c r="Q69" s="106">
        <f t="shared" si="24"/>
        <v>0</v>
      </c>
    </row>
    <row r="70" spans="1:17" s="33" customFormat="1" ht="15.75">
      <c r="A70" s="51"/>
      <c r="B70" s="67" t="s">
        <v>202</v>
      </c>
      <c r="C70" s="68" t="s">
        <v>209</v>
      </c>
      <c r="D70" s="106">
        <f aca="true" t="shared" si="25" ref="D70:Q70">D71</f>
        <v>0</v>
      </c>
      <c r="E70" s="106">
        <f t="shared" si="25"/>
        <v>0</v>
      </c>
      <c r="F70" s="106">
        <f t="shared" si="25"/>
        <v>0</v>
      </c>
      <c r="G70" s="106">
        <f t="shared" si="25"/>
        <v>0</v>
      </c>
      <c r="H70" s="106">
        <f t="shared" si="25"/>
        <v>0</v>
      </c>
      <c r="I70" s="106">
        <f t="shared" si="25"/>
        <v>0</v>
      </c>
      <c r="J70" s="106">
        <f t="shared" si="25"/>
        <v>0</v>
      </c>
      <c r="K70" s="106">
        <f t="shared" si="25"/>
        <v>0</v>
      </c>
      <c r="L70" s="106">
        <f t="shared" si="25"/>
        <v>0</v>
      </c>
      <c r="M70" s="106">
        <f t="shared" si="25"/>
        <v>0</v>
      </c>
      <c r="N70" s="106">
        <f t="shared" si="25"/>
        <v>0</v>
      </c>
      <c r="O70" s="106">
        <f t="shared" si="25"/>
        <v>0</v>
      </c>
      <c r="P70" s="106">
        <f t="shared" si="25"/>
        <v>0</v>
      </c>
      <c r="Q70" s="106">
        <f t="shared" si="25"/>
        <v>0</v>
      </c>
    </row>
    <row r="71" spans="1:17" s="33" customFormat="1" ht="15.75">
      <c r="A71" s="51"/>
      <c r="B71" s="52" t="s">
        <v>196</v>
      </c>
      <c r="C71" s="53" t="s">
        <v>447</v>
      </c>
      <c r="D71" s="54">
        <f>E71+F71</f>
        <v>0</v>
      </c>
      <c r="E71" s="164"/>
      <c r="F71" s="54">
        <f>SUM(G71:N71)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s="33" customFormat="1" ht="15.75">
      <c r="A72" s="51"/>
      <c r="B72" s="67" t="s">
        <v>260</v>
      </c>
      <c r="C72" s="137" t="s">
        <v>262</v>
      </c>
      <c r="D72" s="106">
        <f>D73</f>
        <v>0</v>
      </c>
      <c r="E72" s="106">
        <f aca="true" t="shared" si="26" ref="E72:Q72">E73</f>
        <v>0</v>
      </c>
      <c r="F72" s="106">
        <f t="shared" si="26"/>
        <v>0</v>
      </c>
      <c r="G72" s="106">
        <f t="shared" si="26"/>
        <v>0</v>
      </c>
      <c r="H72" s="106">
        <f t="shared" si="26"/>
        <v>0</v>
      </c>
      <c r="I72" s="106">
        <f t="shared" si="26"/>
        <v>0</v>
      </c>
      <c r="J72" s="106">
        <f t="shared" si="26"/>
        <v>0</v>
      </c>
      <c r="K72" s="106">
        <f t="shared" si="26"/>
        <v>0</v>
      </c>
      <c r="L72" s="106">
        <f t="shared" si="26"/>
        <v>0</v>
      </c>
      <c r="M72" s="106">
        <f t="shared" si="26"/>
        <v>0</v>
      </c>
      <c r="N72" s="106">
        <f t="shared" si="26"/>
        <v>0</v>
      </c>
      <c r="O72" s="106">
        <f t="shared" si="26"/>
        <v>0</v>
      </c>
      <c r="P72" s="106">
        <f t="shared" si="26"/>
        <v>0</v>
      </c>
      <c r="Q72" s="106">
        <f t="shared" si="26"/>
        <v>0</v>
      </c>
    </row>
    <row r="73" spans="1:17" s="33" customFormat="1" ht="15.75">
      <c r="A73" s="51"/>
      <c r="B73" s="104" t="s">
        <v>261</v>
      </c>
      <c r="C73" s="105" t="s">
        <v>262</v>
      </c>
      <c r="D73" s="54">
        <f>E73+F73</f>
        <v>0</v>
      </c>
      <c r="E73" s="164"/>
      <c r="F73" s="54">
        <f>SUM(G73:N73)</f>
        <v>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s="33" customFormat="1" ht="15.75">
      <c r="A74" s="51"/>
      <c r="B74" s="67" t="s">
        <v>263</v>
      </c>
      <c r="C74" s="138" t="s">
        <v>448</v>
      </c>
      <c r="D74" s="106">
        <f>D75</f>
        <v>0</v>
      </c>
      <c r="E74" s="106">
        <f aca="true" t="shared" si="27" ref="E74:Q74">E75</f>
        <v>0</v>
      </c>
      <c r="F74" s="106">
        <f t="shared" si="27"/>
        <v>0</v>
      </c>
      <c r="G74" s="106">
        <f t="shared" si="27"/>
        <v>0</v>
      </c>
      <c r="H74" s="106">
        <f t="shared" si="27"/>
        <v>0</v>
      </c>
      <c r="I74" s="106">
        <f t="shared" si="27"/>
        <v>0</v>
      </c>
      <c r="J74" s="106">
        <f t="shared" si="27"/>
        <v>0</v>
      </c>
      <c r="K74" s="106">
        <f t="shared" si="27"/>
        <v>0</v>
      </c>
      <c r="L74" s="106">
        <f t="shared" si="27"/>
        <v>0</v>
      </c>
      <c r="M74" s="106">
        <f t="shared" si="27"/>
        <v>0</v>
      </c>
      <c r="N74" s="106">
        <f t="shared" si="27"/>
        <v>0</v>
      </c>
      <c r="O74" s="106">
        <f t="shared" si="27"/>
        <v>0</v>
      </c>
      <c r="P74" s="106">
        <f t="shared" si="27"/>
        <v>0</v>
      </c>
      <c r="Q74" s="106">
        <f t="shared" si="27"/>
        <v>0</v>
      </c>
    </row>
    <row r="75" spans="1:17" s="33" customFormat="1" ht="15.75">
      <c r="A75" s="51"/>
      <c r="B75" s="104" t="s">
        <v>264</v>
      </c>
      <c r="C75" s="105" t="s">
        <v>265</v>
      </c>
      <c r="D75" s="54">
        <f>E75+F75</f>
        <v>0</v>
      </c>
      <c r="E75" s="164"/>
      <c r="F75" s="54">
        <f>SUM(G75:N75)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s="33" customFormat="1" ht="31.5">
      <c r="A76" s="51"/>
      <c r="B76" s="67" t="s">
        <v>183</v>
      </c>
      <c r="C76" s="100" t="s">
        <v>203</v>
      </c>
      <c r="D76" s="106">
        <f aca="true" t="shared" si="28" ref="D76:Q76">D77</f>
        <v>0</v>
      </c>
      <c r="E76" s="106">
        <f t="shared" si="28"/>
        <v>0</v>
      </c>
      <c r="F76" s="106">
        <f t="shared" si="28"/>
        <v>0</v>
      </c>
      <c r="G76" s="106">
        <f t="shared" si="28"/>
        <v>0</v>
      </c>
      <c r="H76" s="106">
        <f t="shared" si="28"/>
        <v>0</v>
      </c>
      <c r="I76" s="106">
        <f t="shared" si="28"/>
        <v>0</v>
      </c>
      <c r="J76" s="106">
        <f t="shared" si="28"/>
        <v>0</v>
      </c>
      <c r="K76" s="106">
        <f t="shared" si="28"/>
        <v>0</v>
      </c>
      <c r="L76" s="106">
        <f t="shared" si="28"/>
        <v>0</v>
      </c>
      <c r="M76" s="106">
        <f t="shared" si="28"/>
        <v>0</v>
      </c>
      <c r="N76" s="106">
        <f t="shared" si="28"/>
        <v>0</v>
      </c>
      <c r="O76" s="106">
        <f t="shared" si="28"/>
        <v>0</v>
      </c>
      <c r="P76" s="106">
        <f t="shared" si="28"/>
        <v>0</v>
      </c>
      <c r="Q76" s="106">
        <f t="shared" si="28"/>
        <v>0</v>
      </c>
    </row>
    <row r="77" spans="1:17" s="33" customFormat="1" ht="31.5">
      <c r="A77" s="51"/>
      <c r="B77" s="67" t="s">
        <v>204</v>
      </c>
      <c r="C77" s="70" t="s">
        <v>210</v>
      </c>
      <c r="D77" s="106">
        <f>D78+D79</f>
        <v>0</v>
      </c>
      <c r="E77" s="106">
        <f aca="true" t="shared" si="29" ref="E77:Q77">E78+E79</f>
        <v>0</v>
      </c>
      <c r="F77" s="106">
        <f t="shared" si="29"/>
        <v>0</v>
      </c>
      <c r="G77" s="106">
        <f t="shared" si="29"/>
        <v>0</v>
      </c>
      <c r="H77" s="106">
        <f t="shared" si="29"/>
        <v>0</v>
      </c>
      <c r="I77" s="106">
        <f t="shared" si="29"/>
        <v>0</v>
      </c>
      <c r="J77" s="106">
        <f t="shared" si="29"/>
        <v>0</v>
      </c>
      <c r="K77" s="106">
        <f t="shared" si="29"/>
        <v>0</v>
      </c>
      <c r="L77" s="106">
        <f t="shared" si="29"/>
        <v>0</v>
      </c>
      <c r="M77" s="106">
        <f t="shared" si="29"/>
        <v>0</v>
      </c>
      <c r="N77" s="106">
        <f t="shared" si="29"/>
        <v>0</v>
      </c>
      <c r="O77" s="106">
        <f t="shared" si="29"/>
        <v>0</v>
      </c>
      <c r="P77" s="106">
        <f t="shared" si="29"/>
        <v>0</v>
      </c>
      <c r="Q77" s="106">
        <f t="shared" si="29"/>
        <v>0</v>
      </c>
    </row>
    <row r="78" spans="1:17" s="33" customFormat="1" ht="15.75">
      <c r="A78" s="51"/>
      <c r="B78" s="52" t="s">
        <v>205</v>
      </c>
      <c r="C78" s="53" t="s">
        <v>49</v>
      </c>
      <c r="D78" s="54">
        <f>E78+F78</f>
        <v>0</v>
      </c>
      <c r="E78" s="164"/>
      <c r="F78" s="54">
        <f>SUM(G78:N78)</f>
        <v>0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s="33" customFormat="1" ht="15.75">
      <c r="A79" s="51"/>
      <c r="B79" s="104" t="s">
        <v>197</v>
      </c>
      <c r="C79" s="105" t="s">
        <v>54</v>
      </c>
      <c r="D79" s="54">
        <f>E79+F79</f>
        <v>0</v>
      </c>
      <c r="E79" s="164"/>
      <c r="F79" s="54">
        <f>SUM(G79:N79)</f>
        <v>0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s="33" customFormat="1" ht="15.75">
      <c r="A80" s="51"/>
      <c r="B80" s="67" t="s">
        <v>185</v>
      </c>
      <c r="C80" s="68" t="s">
        <v>206</v>
      </c>
      <c r="D80" s="106">
        <f>SUM(D81,D83)</f>
        <v>0</v>
      </c>
      <c r="E80" s="106">
        <f aca="true" t="shared" si="30" ref="E80:Q80">SUM(E81,E83)</f>
        <v>0</v>
      </c>
      <c r="F80" s="106">
        <f t="shared" si="30"/>
        <v>0</v>
      </c>
      <c r="G80" s="106">
        <f t="shared" si="30"/>
        <v>0</v>
      </c>
      <c r="H80" s="106">
        <f t="shared" si="30"/>
        <v>0</v>
      </c>
      <c r="I80" s="106">
        <f t="shared" si="30"/>
        <v>0</v>
      </c>
      <c r="J80" s="106">
        <f t="shared" si="30"/>
        <v>0</v>
      </c>
      <c r="K80" s="106">
        <f t="shared" si="30"/>
        <v>0</v>
      </c>
      <c r="L80" s="106">
        <f t="shared" si="30"/>
        <v>0</v>
      </c>
      <c r="M80" s="106">
        <f t="shared" si="30"/>
        <v>0</v>
      </c>
      <c r="N80" s="106">
        <f t="shared" si="30"/>
        <v>0</v>
      </c>
      <c r="O80" s="106">
        <f t="shared" si="30"/>
        <v>0</v>
      </c>
      <c r="P80" s="106">
        <f t="shared" si="30"/>
        <v>0</v>
      </c>
      <c r="Q80" s="106">
        <f t="shared" si="30"/>
        <v>0</v>
      </c>
    </row>
    <row r="81" spans="1:17" s="33" customFormat="1" ht="15.75">
      <c r="A81" s="51"/>
      <c r="B81" s="67" t="s">
        <v>207</v>
      </c>
      <c r="C81" s="68" t="s">
        <v>212</v>
      </c>
      <c r="D81" s="106">
        <f aca="true" t="shared" si="31" ref="D81:Q81">D82</f>
        <v>0</v>
      </c>
      <c r="E81" s="106">
        <f t="shared" si="31"/>
        <v>0</v>
      </c>
      <c r="F81" s="106">
        <f t="shared" si="31"/>
        <v>0</v>
      </c>
      <c r="G81" s="106">
        <f t="shared" si="31"/>
        <v>0</v>
      </c>
      <c r="H81" s="106">
        <f t="shared" si="31"/>
        <v>0</v>
      </c>
      <c r="I81" s="106">
        <f t="shared" si="31"/>
        <v>0</v>
      </c>
      <c r="J81" s="106">
        <f t="shared" si="31"/>
        <v>0</v>
      </c>
      <c r="K81" s="106">
        <f t="shared" si="31"/>
        <v>0</v>
      </c>
      <c r="L81" s="106">
        <f t="shared" si="31"/>
        <v>0</v>
      </c>
      <c r="M81" s="106">
        <f t="shared" si="31"/>
        <v>0</v>
      </c>
      <c r="N81" s="106">
        <f t="shared" si="31"/>
        <v>0</v>
      </c>
      <c r="O81" s="106">
        <f t="shared" si="31"/>
        <v>0</v>
      </c>
      <c r="P81" s="106">
        <f t="shared" si="31"/>
        <v>0</v>
      </c>
      <c r="Q81" s="106">
        <f t="shared" si="31"/>
        <v>0</v>
      </c>
    </row>
    <row r="82" spans="1:17" s="33" customFormat="1" ht="15.75">
      <c r="A82" s="51"/>
      <c r="B82" s="52" t="s">
        <v>66</v>
      </c>
      <c r="C82" s="53" t="s">
        <v>9</v>
      </c>
      <c r="D82" s="54">
        <f>E82+F82</f>
        <v>0</v>
      </c>
      <c r="E82" s="164"/>
      <c r="F82" s="54">
        <f>SUM(G82:N82)</f>
        <v>0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s="33" customFormat="1" ht="15.75">
      <c r="A83" s="51"/>
      <c r="B83" s="67" t="s">
        <v>266</v>
      </c>
      <c r="C83" s="138" t="s">
        <v>449</v>
      </c>
      <c r="D83" s="106">
        <f>SUM(D84:D86)</f>
        <v>0</v>
      </c>
      <c r="E83" s="106">
        <f aca="true" t="shared" si="32" ref="E83:Q83">SUM(E84:E86)</f>
        <v>0</v>
      </c>
      <c r="F83" s="106">
        <f t="shared" si="32"/>
        <v>0</v>
      </c>
      <c r="G83" s="106">
        <f t="shared" si="32"/>
        <v>0</v>
      </c>
      <c r="H83" s="106">
        <f t="shared" si="32"/>
        <v>0</v>
      </c>
      <c r="I83" s="106">
        <f t="shared" si="32"/>
        <v>0</v>
      </c>
      <c r="J83" s="106">
        <f t="shared" si="32"/>
        <v>0</v>
      </c>
      <c r="K83" s="106">
        <f t="shared" si="32"/>
        <v>0</v>
      </c>
      <c r="L83" s="106">
        <f t="shared" si="32"/>
        <v>0</v>
      </c>
      <c r="M83" s="106">
        <f t="shared" si="32"/>
        <v>0</v>
      </c>
      <c r="N83" s="106">
        <f t="shared" si="32"/>
        <v>0</v>
      </c>
      <c r="O83" s="106">
        <f t="shared" si="32"/>
        <v>0</v>
      </c>
      <c r="P83" s="106">
        <f t="shared" si="32"/>
        <v>0</v>
      </c>
      <c r="Q83" s="106">
        <f t="shared" si="32"/>
        <v>0</v>
      </c>
    </row>
    <row r="84" spans="1:17" s="33" customFormat="1" ht="15.75">
      <c r="A84" s="51"/>
      <c r="B84" s="104" t="s">
        <v>267</v>
      </c>
      <c r="C84" s="107" t="s">
        <v>268</v>
      </c>
      <c r="D84" s="54">
        <f>E84+F84</f>
        <v>0</v>
      </c>
      <c r="E84" s="164"/>
      <c r="F84" s="54">
        <f>SUM(G84:N84)</f>
        <v>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s="33" customFormat="1" ht="15.75">
      <c r="A85" s="51"/>
      <c r="B85" s="104" t="s">
        <v>269</v>
      </c>
      <c r="C85" s="107" t="s">
        <v>270</v>
      </c>
      <c r="D85" s="54">
        <f>E85+F85</f>
        <v>0</v>
      </c>
      <c r="E85" s="164"/>
      <c r="F85" s="54">
        <f>SUM(G85:N85)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s="33" customFormat="1" ht="15.75">
      <c r="A86" s="51"/>
      <c r="B86" s="104" t="s">
        <v>271</v>
      </c>
      <c r="C86" s="107" t="s">
        <v>272</v>
      </c>
      <c r="D86" s="54">
        <f>E86+F86</f>
        <v>0</v>
      </c>
      <c r="E86" s="164"/>
      <c r="F86" s="54">
        <f>SUM(G86:N86)</f>
        <v>0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s="73" customFormat="1" ht="32.25" customHeight="1">
      <c r="A87" s="228" t="s">
        <v>226</v>
      </c>
      <c r="B87" s="229"/>
      <c r="C87" s="229"/>
      <c r="D87" s="72">
        <f aca="true" t="shared" si="33" ref="D87:Q87">D88</f>
        <v>70000</v>
      </c>
      <c r="E87" s="72">
        <f t="shared" si="33"/>
        <v>20000</v>
      </c>
      <c r="F87" s="72">
        <f t="shared" si="33"/>
        <v>50000</v>
      </c>
      <c r="G87" s="72">
        <f t="shared" si="33"/>
        <v>0</v>
      </c>
      <c r="H87" s="72">
        <f t="shared" si="33"/>
        <v>0</v>
      </c>
      <c r="I87" s="72">
        <f t="shared" si="33"/>
        <v>20000</v>
      </c>
      <c r="J87" s="72">
        <f t="shared" si="33"/>
        <v>30000</v>
      </c>
      <c r="K87" s="72">
        <f t="shared" si="33"/>
        <v>0</v>
      </c>
      <c r="L87" s="72">
        <f t="shared" si="33"/>
        <v>0</v>
      </c>
      <c r="M87" s="72">
        <f t="shared" si="33"/>
        <v>0</v>
      </c>
      <c r="N87" s="72">
        <f t="shared" si="33"/>
        <v>0</v>
      </c>
      <c r="O87" s="72">
        <f t="shared" si="33"/>
        <v>0</v>
      </c>
      <c r="P87" s="72">
        <f t="shared" si="33"/>
        <v>70000</v>
      </c>
      <c r="Q87" s="72">
        <f t="shared" si="33"/>
        <v>70000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70000</v>
      </c>
      <c r="E88" s="47">
        <f aca="true" t="shared" si="34" ref="E88:Q88">E93+E89+E109</f>
        <v>20000</v>
      </c>
      <c r="F88" s="47">
        <f t="shared" si="34"/>
        <v>50000</v>
      </c>
      <c r="G88" s="47">
        <f t="shared" si="34"/>
        <v>0</v>
      </c>
      <c r="H88" s="47">
        <f t="shared" si="34"/>
        <v>0</v>
      </c>
      <c r="I88" s="47">
        <f t="shared" si="34"/>
        <v>20000</v>
      </c>
      <c r="J88" s="47">
        <f t="shared" si="34"/>
        <v>30000</v>
      </c>
      <c r="K88" s="47">
        <f t="shared" si="34"/>
        <v>0</v>
      </c>
      <c r="L88" s="47">
        <f t="shared" si="34"/>
        <v>0</v>
      </c>
      <c r="M88" s="47">
        <f t="shared" si="34"/>
        <v>0</v>
      </c>
      <c r="N88" s="47">
        <f t="shared" si="34"/>
        <v>0</v>
      </c>
      <c r="O88" s="47">
        <f t="shared" si="34"/>
        <v>0</v>
      </c>
      <c r="P88" s="47">
        <f t="shared" si="34"/>
        <v>70000</v>
      </c>
      <c r="Q88" s="47">
        <f t="shared" si="34"/>
        <v>70000</v>
      </c>
    </row>
    <row r="89" spans="1:17" s="73" customFormat="1" ht="15.75">
      <c r="A89" s="74"/>
      <c r="B89" s="75">
        <v>41</v>
      </c>
      <c r="C89" s="139" t="s">
        <v>450</v>
      </c>
      <c r="D89" s="47">
        <f>D90</f>
        <v>0</v>
      </c>
      <c r="E89" s="47">
        <f aca="true" t="shared" si="35" ref="E89:Q89">E90</f>
        <v>0</v>
      </c>
      <c r="F89" s="47">
        <f t="shared" si="35"/>
        <v>0</v>
      </c>
      <c r="G89" s="47">
        <f t="shared" si="35"/>
        <v>0</v>
      </c>
      <c r="H89" s="47">
        <f t="shared" si="35"/>
        <v>0</v>
      </c>
      <c r="I89" s="47">
        <f t="shared" si="35"/>
        <v>0</v>
      </c>
      <c r="J89" s="47">
        <f t="shared" si="35"/>
        <v>0</v>
      </c>
      <c r="K89" s="47">
        <f t="shared" si="35"/>
        <v>0</v>
      </c>
      <c r="L89" s="47">
        <f t="shared" si="35"/>
        <v>0</v>
      </c>
      <c r="M89" s="47">
        <f t="shared" si="35"/>
        <v>0</v>
      </c>
      <c r="N89" s="47">
        <f t="shared" si="35"/>
        <v>0</v>
      </c>
      <c r="O89" s="47">
        <f t="shared" si="35"/>
        <v>0</v>
      </c>
      <c r="P89" s="47">
        <f t="shared" si="35"/>
        <v>0</v>
      </c>
      <c r="Q89" s="47">
        <f t="shared" si="35"/>
        <v>0</v>
      </c>
    </row>
    <row r="90" spans="1:17" s="73" customFormat="1" ht="15.75">
      <c r="A90" s="74"/>
      <c r="B90" s="75">
        <v>412</v>
      </c>
      <c r="C90" s="139" t="s">
        <v>451</v>
      </c>
      <c r="D90" s="47">
        <f>D91+D92</f>
        <v>0</v>
      </c>
      <c r="E90" s="47">
        <f aca="true" t="shared" si="36" ref="E90:Q90">E91+E92</f>
        <v>0</v>
      </c>
      <c r="F90" s="47">
        <f t="shared" si="36"/>
        <v>0</v>
      </c>
      <c r="G90" s="47">
        <f t="shared" si="36"/>
        <v>0</v>
      </c>
      <c r="H90" s="47">
        <f t="shared" si="36"/>
        <v>0</v>
      </c>
      <c r="I90" s="47">
        <f t="shared" si="36"/>
        <v>0</v>
      </c>
      <c r="J90" s="47">
        <f t="shared" si="36"/>
        <v>0</v>
      </c>
      <c r="K90" s="47">
        <f t="shared" si="36"/>
        <v>0</v>
      </c>
      <c r="L90" s="47">
        <f t="shared" si="36"/>
        <v>0</v>
      </c>
      <c r="M90" s="47">
        <f t="shared" si="36"/>
        <v>0</v>
      </c>
      <c r="N90" s="47">
        <f t="shared" si="36"/>
        <v>0</v>
      </c>
      <c r="O90" s="47">
        <f t="shared" si="36"/>
        <v>0</v>
      </c>
      <c r="P90" s="47">
        <f t="shared" si="36"/>
        <v>0</v>
      </c>
      <c r="Q90" s="47">
        <f t="shared" si="36"/>
        <v>0</v>
      </c>
    </row>
    <row r="91" spans="1:17" s="73" customFormat="1" ht="15.75">
      <c r="A91" s="74"/>
      <c r="B91" s="104" t="s">
        <v>273</v>
      </c>
      <c r="C91" s="107" t="s">
        <v>274</v>
      </c>
      <c r="D91" s="54">
        <f>E91+F91</f>
        <v>0</v>
      </c>
      <c r="E91" s="164"/>
      <c r="F91" s="54">
        <f>SUM(G91:N91)</f>
        <v>0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s="73" customFormat="1" ht="15.75">
      <c r="A92" s="74"/>
      <c r="B92" s="104" t="s">
        <v>208</v>
      </c>
      <c r="C92" s="107" t="s">
        <v>50</v>
      </c>
      <c r="D92" s="54">
        <f>E92+F92</f>
        <v>0</v>
      </c>
      <c r="E92" s="164"/>
      <c r="F92" s="54">
        <f>SUM(G92:N92)</f>
        <v>0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s="73" customFormat="1" ht="34.5" customHeight="1">
      <c r="A93" s="74"/>
      <c r="B93" s="75">
        <v>42</v>
      </c>
      <c r="C93" s="99" t="s">
        <v>213</v>
      </c>
      <c r="D93" s="47">
        <f>SUM(D94,D96,D104,D106)</f>
        <v>70000</v>
      </c>
      <c r="E93" s="47">
        <f aca="true" t="shared" si="37" ref="E93:Q93">SUM(E94,E96,E104,E106)</f>
        <v>20000</v>
      </c>
      <c r="F93" s="47">
        <f t="shared" si="37"/>
        <v>50000</v>
      </c>
      <c r="G93" s="47">
        <f t="shared" si="37"/>
        <v>0</v>
      </c>
      <c r="H93" s="47">
        <f t="shared" si="37"/>
        <v>0</v>
      </c>
      <c r="I93" s="47">
        <f t="shared" si="37"/>
        <v>20000</v>
      </c>
      <c r="J93" s="47">
        <f t="shared" si="37"/>
        <v>30000</v>
      </c>
      <c r="K93" s="47">
        <f t="shared" si="37"/>
        <v>0</v>
      </c>
      <c r="L93" s="47">
        <f t="shared" si="37"/>
        <v>0</v>
      </c>
      <c r="M93" s="47">
        <f t="shared" si="37"/>
        <v>0</v>
      </c>
      <c r="N93" s="47">
        <f t="shared" si="37"/>
        <v>0</v>
      </c>
      <c r="O93" s="47">
        <f t="shared" si="37"/>
        <v>0</v>
      </c>
      <c r="P93" s="47">
        <f t="shared" si="37"/>
        <v>70000</v>
      </c>
      <c r="Q93" s="47">
        <f t="shared" si="37"/>
        <v>70000</v>
      </c>
    </row>
    <row r="94" spans="1:17" s="73" customFormat="1" ht="15.75">
      <c r="A94" s="74"/>
      <c r="B94" s="75">
        <v>421</v>
      </c>
      <c r="C94" s="50" t="s">
        <v>211</v>
      </c>
      <c r="D94" s="47">
        <f aca="true" t="shared" si="38" ref="D94:Q94">D95</f>
        <v>0</v>
      </c>
      <c r="E94" s="47">
        <f t="shared" si="38"/>
        <v>0</v>
      </c>
      <c r="F94" s="47">
        <f t="shared" si="38"/>
        <v>0</v>
      </c>
      <c r="G94" s="47">
        <f t="shared" si="38"/>
        <v>0</v>
      </c>
      <c r="H94" s="47">
        <f t="shared" si="38"/>
        <v>0</v>
      </c>
      <c r="I94" s="47">
        <f t="shared" si="38"/>
        <v>0</v>
      </c>
      <c r="J94" s="47">
        <f t="shared" si="38"/>
        <v>0</v>
      </c>
      <c r="K94" s="47">
        <f t="shared" si="38"/>
        <v>0</v>
      </c>
      <c r="L94" s="47">
        <f t="shared" si="38"/>
        <v>0</v>
      </c>
      <c r="M94" s="47">
        <f t="shared" si="38"/>
        <v>0</v>
      </c>
      <c r="N94" s="47">
        <f t="shared" si="38"/>
        <v>0</v>
      </c>
      <c r="O94" s="47">
        <f t="shared" si="38"/>
        <v>0</v>
      </c>
      <c r="P94" s="47">
        <f t="shared" si="38"/>
        <v>0</v>
      </c>
      <c r="Q94" s="47">
        <f t="shared" si="38"/>
        <v>0</v>
      </c>
    </row>
    <row r="95" spans="1:17" s="79" customFormat="1" ht="15.75">
      <c r="A95" s="76" t="s">
        <v>155</v>
      </c>
      <c r="B95" s="77" t="s">
        <v>241</v>
      </c>
      <c r="C95" s="78" t="s">
        <v>227</v>
      </c>
      <c r="D95" s="54">
        <f>E95+F95</f>
        <v>0</v>
      </c>
      <c r="E95" s="164"/>
      <c r="F95" s="54">
        <f>SUM(G95:N95)</f>
        <v>0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s="79" customFormat="1" ht="15.75">
      <c r="A96" s="76"/>
      <c r="B96" s="80" t="s">
        <v>179</v>
      </c>
      <c r="C96" s="50" t="s">
        <v>180</v>
      </c>
      <c r="D96" s="81">
        <f aca="true" t="shared" si="39" ref="D96:Q96">SUM(D97:D103)</f>
        <v>70000</v>
      </c>
      <c r="E96" s="81">
        <f t="shared" si="39"/>
        <v>20000</v>
      </c>
      <c r="F96" s="81">
        <f t="shared" si="39"/>
        <v>50000</v>
      </c>
      <c r="G96" s="81">
        <f t="shared" si="39"/>
        <v>0</v>
      </c>
      <c r="H96" s="81">
        <f t="shared" si="39"/>
        <v>0</v>
      </c>
      <c r="I96" s="81">
        <f t="shared" si="39"/>
        <v>20000</v>
      </c>
      <c r="J96" s="81">
        <f t="shared" si="39"/>
        <v>30000</v>
      </c>
      <c r="K96" s="81">
        <f t="shared" si="39"/>
        <v>0</v>
      </c>
      <c r="L96" s="81">
        <f t="shared" si="39"/>
        <v>0</v>
      </c>
      <c r="M96" s="81">
        <f t="shared" si="39"/>
        <v>0</v>
      </c>
      <c r="N96" s="81">
        <f t="shared" si="39"/>
        <v>0</v>
      </c>
      <c r="O96" s="81">
        <f t="shared" si="39"/>
        <v>0</v>
      </c>
      <c r="P96" s="81">
        <f t="shared" si="39"/>
        <v>70000</v>
      </c>
      <c r="Q96" s="81">
        <f t="shared" si="39"/>
        <v>70000</v>
      </c>
    </row>
    <row r="97" spans="1:17" s="73" customFormat="1" ht="15.75">
      <c r="A97" s="76" t="s">
        <v>157</v>
      </c>
      <c r="B97" s="82" t="s">
        <v>55</v>
      </c>
      <c r="C97" s="83" t="s">
        <v>37</v>
      </c>
      <c r="D97" s="54">
        <f aca="true" t="shared" si="40" ref="D97:D103">E97+F97</f>
        <v>40000</v>
      </c>
      <c r="E97" s="164">
        <v>20000</v>
      </c>
      <c r="F97" s="54">
        <f aca="true" t="shared" si="41" ref="F97:F103">SUM(G97:N97)</f>
        <v>20000</v>
      </c>
      <c r="G97" s="164"/>
      <c r="H97" s="164"/>
      <c r="I97" s="164">
        <v>20000</v>
      </c>
      <c r="J97" s="164"/>
      <c r="K97" s="164"/>
      <c r="L97" s="164"/>
      <c r="M97" s="164"/>
      <c r="N97" s="164"/>
      <c r="O97" s="164"/>
      <c r="P97" s="164">
        <v>40000</v>
      </c>
      <c r="Q97" s="164">
        <v>40000</v>
      </c>
    </row>
    <row r="98" spans="1:17" s="73" customFormat="1" ht="15.75">
      <c r="A98" s="76"/>
      <c r="B98" s="109" t="s">
        <v>56</v>
      </c>
      <c r="C98" s="105" t="s">
        <v>38</v>
      </c>
      <c r="D98" s="54">
        <f t="shared" si="40"/>
        <v>30000</v>
      </c>
      <c r="E98" s="164"/>
      <c r="F98" s="54">
        <f t="shared" si="41"/>
        <v>30000</v>
      </c>
      <c r="G98" s="164"/>
      <c r="H98" s="164"/>
      <c r="I98" s="164"/>
      <c r="J98" s="164">
        <v>30000</v>
      </c>
      <c r="K98" s="164"/>
      <c r="L98" s="164"/>
      <c r="M98" s="164"/>
      <c r="N98" s="164"/>
      <c r="O98" s="164"/>
      <c r="P98" s="164">
        <v>30000</v>
      </c>
      <c r="Q98" s="164">
        <v>30000</v>
      </c>
    </row>
    <row r="99" spans="1:17" s="73" customFormat="1" ht="15.75">
      <c r="A99" s="76"/>
      <c r="B99" s="109" t="s">
        <v>57</v>
      </c>
      <c r="C99" s="105" t="s">
        <v>39</v>
      </c>
      <c r="D99" s="54">
        <f t="shared" si="40"/>
        <v>0</v>
      </c>
      <c r="E99" s="164"/>
      <c r="F99" s="54">
        <f t="shared" si="41"/>
        <v>0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s="73" customFormat="1" ht="15.75">
      <c r="A100" s="76"/>
      <c r="B100" s="109" t="s">
        <v>184</v>
      </c>
      <c r="C100" s="105" t="s">
        <v>275</v>
      </c>
      <c r="D100" s="54">
        <f t="shared" si="40"/>
        <v>0</v>
      </c>
      <c r="E100" s="164"/>
      <c r="F100" s="54">
        <f t="shared" si="41"/>
        <v>0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s="73" customFormat="1" ht="15.75">
      <c r="A101" s="76"/>
      <c r="B101" s="109" t="s">
        <v>276</v>
      </c>
      <c r="C101" s="105" t="s">
        <v>277</v>
      </c>
      <c r="D101" s="54">
        <f t="shared" si="40"/>
        <v>0</v>
      </c>
      <c r="E101" s="164"/>
      <c r="F101" s="54">
        <f t="shared" si="41"/>
        <v>0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s="73" customFormat="1" ht="15.75">
      <c r="A102" s="76"/>
      <c r="B102" s="109" t="s">
        <v>58</v>
      </c>
      <c r="C102" s="105" t="s">
        <v>278</v>
      </c>
      <c r="D102" s="54">
        <f t="shared" si="40"/>
        <v>0</v>
      </c>
      <c r="E102" s="164"/>
      <c r="F102" s="54">
        <f t="shared" si="41"/>
        <v>0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s="73" customFormat="1" ht="15.75">
      <c r="A103" s="76" t="s">
        <v>159</v>
      </c>
      <c r="B103" s="82" t="s">
        <v>59</v>
      </c>
      <c r="C103" s="83" t="s">
        <v>41</v>
      </c>
      <c r="D103" s="54">
        <f t="shared" si="40"/>
        <v>0</v>
      </c>
      <c r="E103" s="164"/>
      <c r="F103" s="54">
        <f t="shared" si="41"/>
        <v>0</v>
      </c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s="73" customFormat="1" ht="15.75">
      <c r="A104" s="108"/>
      <c r="B104" s="80" t="s">
        <v>187</v>
      </c>
      <c r="C104" s="139" t="s">
        <v>452</v>
      </c>
      <c r="D104" s="106">
        <f>D105</f>
        <v>0</v>
      </c>
      <c r="E104" s="106">
        <f aca="true" t="shared" si="42" ref="E104:Q104">E105</f>
        <v>0</v>
      </c>
      <c r="F104" s="106">
        <f t="shared" si="42"/>
        <v>0</v>
      </c>
      <c r="G104" s="106">
        <f t="shared" si="42"/>
        <v>0</v>
      </c>
      <c r="H104" s="106">
        <f t="shared" si="42"/>
        <v>0</v>
      </c>
      <c r="I104" s="106">
        <f t="shared" si="42"/>
        <v>0</v>
      </c>
      <c r="J104" s="106">
        <f t="shared" si="42"/>
        <v>0</v>
      </c>
      <c r="K104" s="106">
        <f t="shared" si="42"/>
        <v>0</v>
      </c>
      <c r="L104" s="106">
        <f t="shared" si="42"/>
        <v>0</v>
      </c>
      <c r="M104" s="106">
        <f t="shared" si="42"/>
        <v>0</v>
      </c>
      <c r="N104" s="106">
        <f t="shared" si="42"/>
        <v>0</v>
      </c>
      <c r="O104" s="106">
        <f t="shared" si="42"/>
        <v>0</v>
      </c>
      <c r="P104" s="106">
        <f t="shared" si="42"/>
        <v>0</v>
      </c>
      <c r="Q104" s="106">
        <f t="shared" si="42"/>
        <v>0</v>
      </c>
    </row>
    <row r="105" spans="1:17" s="73" customFormat="1" ht="15.75">
      <c r="A105" s="108"/>
      <c r="B105" s="109" t="s">
        <v>60</v>
      </c>
      <c r="C105" s="105" t="s">
        <v>61</v>
      </c>
      <c r="D105" s="54">
        <f>E105+F105</f>
        <v>0</v>
      </c>
      <c r="E105" s="164"/>
      <c r="F105" s="54">
        <f>SUM(G105:N105)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s="73" customFormat="1" ht="15.75">
      <c r="A106" s="108"/>
      <c r="B106" s="80" t="s">
        <v>191</v>
      </c>
      <c r="C106" s="139" t="s">
        <v>453</v>
      </c>
      <c r="D106" s="106">
        <f>D107+D108</f>
        <v>0</v>
      </c>
      <c r="E106" s="106">
        <f aca="true" t="shared" si="43" ref="E106:Q106">E107+E108</f>
        <v>0</v>
      </c>
      <c r="F106" s="106">
        <f t="shared" si="43"/>
        <v>0</v>
      </c>
      <c r="G106" s="106">
        <f t="shared" si="43"/>
        <v>0</v>
      </c>
      <c r="H106" s="106">
        <f t="shared" si="43"/>
        <v>0</v>
      </c>
      <c r="I106" s="106">
        <f t="shared" si="43"/>
        <v>0</v>
      </c>
      <c r="J106" s="106">
        <f t="shared" si="43"/>
        <v>0</v>
      </c>
      <c r="K106" s="106">
        <f t="shared" si="43"/>
        <v>0</v>
      </c>
      <c r="L106" s="106">
        <f t="shared" si="43"/>
        <v>0</v>
      </c>
      <c r="M106" s="106">
        <f t="shared" si="43"/>
        <v>0</v>
      </c>
      <c r="N106" s="106">
        <f t="shared" si="43"/>
        <v>0</v>
      </c>
      <c r="O106" s="106">
        <f t="shared" si="43"/>
        <v>0</v>
      </c>
      <c r="P106" s="106">
        <f t="shared" si="43"/>
        <v>0</v>
      </c>
      <c r="Q106" s="106">
        <f t="shared" si="43"/>
        <v>0</v>
      </c>
    </row>
    <row r="107" spans="1:17" s="73" customFormat="1" ht="15.75">
      <c r="A107" s="108"/>
      <c r="B107" s="109" t="s">
        <v>64</v>
      </c>
      <c r="C107" s="105" t="s">
        <v>43</v>
      </c>
      <c r="D107" s="54">
        <f>E107+F107</f>
        <v>0</v>
      </c>
      <c r="E107" s="164"/>
      <c r="F107" s="54">
        <f>SUM(G107:N107)</f>
        <v>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s="73" customFormat="1" ht="15.75">
      <c r="A108" s="108"/>
      <c r="B108" s="109" t="s">
        <v>279</v>
      </c>
      <c r="C108" s="105" t="s">
        <v>280</v>
      </c>
      <c r="D108" s="54">
        <f>E108+F108</f>
        <v>0</v>
      </c>
      <c r="E108" s="164"/>
      <c r="F108" s="54">
        <f>SUM(G108:N108)</f>
        <v>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s="73" customFormat="1" ht="15.75">
      <c r="A109" s="108"/>
      <c r="B109" s="80" t="s">
        <v>192</v>
      </c>
      <c r="C109" s="139" t="s">
        <v>454</v>
      </c>
      <c r="D109" s="106">
        <f>SUM(D110:D111)</f>
        <v>0</v>
      </c>
      <c r="E109" s="106">
        <f aca="true" t="shared" si="44" ref="E109:Q109">SUM(E110:E111)</f>
        <v>0</v>
      </c>
      <c r="F109" s="106">
        <f t="shared" si="44"/>
        <v>0</v>
      </c>
      <c r="G109" s="106">
        <f t="shared" si="44"/>
        <v>0</v>
      </c>
      <c r="H109" s="106">
        <f t="shared" si="44"/>
        <v>0</v>
      </c>
      <c r="I109" s="106">
        <f t="shared" si="44"/>
        <v>0</v>
      </c>
      <c r="J109" s="106">
        <f t="shared" si="44"/>
        <v>0</v>
      </c>
      <c r="K109" s="106">
        <f t="shared" si="44"/>
        <v>0</v>
      </c>
      <c r="L109" s="106">
        <f t="shared" si="44"/>
        <v>0</v>
      </c>
      <c r="M109" s="106">
        <f t="shared" si="44"/>
        <v>0</v>
      </c>
      <c r="N109" s="106">
        <f t="shared" si="44"/>
        <v>0</v>
      </c>
      <c r="O109" s="106">
        <f t="shared" si="44"/>
        <v>0</v>
      </c>
      <c r="P109" s="106">
        <f t="shared" si="44"/>
        <v>0</v>
      </c>
      <c r="Q109" s="106">
        <f t="shared" si="44"/>
        <v>0</v>
      </c>
    </row>
    <row r="110" spans="1:17" s="73" customFormat="1" ht="15.75">
      <c r="A110" s="108"/>
      <c r="B110" s="109" t="s">
        <v>193</v>
      </c>
      <c r="C110" s="105" t="s">
        <v>48</v>
      </c>
      <c r="D110" s="54">
        <f>E110+F110</f>
        <v>0</v>
      </c>
      <c r="E110" s="164"/>
      <c r="F110" s="54">
        <f>SUM(G110:N110)</f>
        <v>0</v>
      </c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s="73" customFormat="1" ht="15.75">
      <c r="A111" s="108"/>
      <c r="B111" s="109" t="s">
        <v>281</v>
      </c>
      <c r="C111" s="105" t="s">
        <v>282</v>
      </c>
      <c r="D111" s="54">
        <f>E111+F111</f>
        <v>0</v>
      </c>
      <c r="E111" s="164"/>
      <c r="F111" s="54">
        <f>SUM(G111:N111)</f>
        <v>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s="73" customFormat="1" ht="22.5" customHeight="1">
      <c r="A112" s="225" t="s">
        <v>229</v>
      </c>
      <c r="B112" s="226"/>
      <c r="C112" s="227"/>
      <c r="D112" s="72">
        <f aca="true" t="shared" si="45" ref="D112:Q112">SUM(D113,D118,D123,D128,D133,D138,D143,D150,D164)</f>
        <v>70000</v>
      </c>
      <c r="E112" s="72">
        <f t="shared" si="45"/>
        <v>70000</v>
      </c>
      <c r="F112" s="72">
        <f t="shared" si="45"/>
        <v>0</v>
      </c>
      <c r="G112" s="72">
        <f t="shared" si="45"/>
        <v>0</v>
      </c>
      <c r="H112" s="72">
        <f t="shared" si="45"/>
        <v>0</v>
      </c>
      <c r="I112" s="72">
        <f t="shared" si="45"/>
        <v>0</v>
      </c>
      <c r="J112" s="72">
        <f t="shared" si="45"/>
        <v>0</v>
      </c>
      <c r="K112" s="72">
        <f t="shared" si="45"/>
        <v>0</v>
      </c>
      <c r="L112" s="72">
        <f t="shared" si="45"/>
        <v>0</v>
      </c>
      <c r="M112" s="72">
        <f t="shared" si="45"/>
        <v>0</v>
      </c>
      <c r="N112" s="72">
        <f t="shared" si="45"/>
        <v>0</v>
      </c>
      <c r="O112" s="72">
        <f t="shared" si="45"/>
        <v>0</v>
      </c>
      <c r="P112" s="72">
        <f t="shared" si="45"/>
        <v>70000</v>
      </c>
      <c r="Q112" s="72">
        <f t="shared" si="45"/>
        <v>70000</v>
      </c>
    </row>
    <row r="113" spans="1:17" s="73" customFormat="1" ht="15.75">
      <c r="A113" s="225" t="s">
        <v>230</v>
      </c>
      <c r="B113" s="226"/>
      <c r="C113" s="227"/>
      <c r="D113" s="72">
        <f aca="true" t="shared" si="46" ref="D113:Q116">D114</f>
        <v>25000</v>
      </c>
      <c r="E113" s="72">
        <f t="shared" si="46"/>
        <v>25000</v>
      </c>
      <c r="F113" s="72">
        <f t="shared" si="46"/>
        <v>0</v>
      </c>
      <c r="G113" s="72">
        <f t="shared" si="46"/>
        <v>0</v>
      </c>
      <c r="H113" s="72">
        <f t="shared" si="46"/>
        <v>0</v>
      </c>
      <c r="I113" s="72">
        <f t="shared" si="46"/>
        <v>0</v>
      </c>
      <c r="J113" s="72">
        <f t="shared" si="46"/>
        <v>0</v>
      </c>
      <c r="K113" s="72">
        <f t="shared" si="46"/>
        <v>0</v>
      </c>
      <c r="L113" s="72">
        <f t="shared" si="46"/>
        <v>0</v>
      </c>
      <c r="M113" s="72">
        <f t="shared" si="46"/>
        <v>0</v>
      </c>
      <c r="N113" s="72">
        <f t="shared" si="46"/>
        <v>0</v>
      </c>
      <c r="O113" s="72">
        <f t="shared" si="46"/>
        <v>0</v>
      </c>
      <c r="P113" s="72">
        <f t="shared" si="46"/>
        <v>25000</v>
      </c>
      <c r="Q113" s="72">
        <f t="shared" si="46"/>
        <v>25000</v>
      </c>
    </row>
    <row r="114" spans="1:17" s="73" customFormat="1" ht="15.75">
      <c r="A114" s="84"/>
      <c r="B114" s="85" t="s">
        <v>84</v>
      </c>
      <c r="C114" s="63" t="s">
        <v>85</v>
      </c>
      <c r="D114" s="72">
        <f t="shared" si="46"/>
        <v>25000</v>
      </c>
      <c r="E114" s="72">
        <f t="shared" si="46"/>
        <v>25000</v>
      </c>
      <c r="F114" s="72">
        <f t="shared" si="46"/>
        <v>0</v>
      </c>
      <c r="G114" s="72">
        <f t="shared" si="46"/>
        <v>0</v>
      </c>
      <c r="H114" s="72">
        <f t="shared" si="46"/>
        <v>0</v>
      </c>
      <c r="I114" s="72">
        <f t="shared" si="46"/>
        <v>0</v>
      </c>
      <c r="J114" s="72">
        <f t="shared" si="46"/>
        <v>0</v>
      </c>
      <c r="K114" s="72">
        <f t="shared" si="46"/>
        <v>0</v>
      </c>
      <c r="L114" s="72">
        <f t="shared" si="46"/>
        <v>0</v>
      </c>
      <c r="M114" s="72">
        <f t="shared" si="46"/>
        <v>0</v>
      </c>
      <c r="N114" s="72">
        <f t="shared" si="46"/>
        <v>0</v>
      </c>
      <c r="O114" s="72">
        <f t="shared" si="46"/>
        <v>0</v>
      </c>
      <c r="P114" s="72">
        <f t="shared" si="46"/>
        <v>25000</v>
      </c>
      <c r="Q114" s="72">
        <f t="shared" si="46"/>
        <v>25000</v>
      </c>
    </row>
    <row r="115" spans="1:17" s="73" customFormat="1" ht="15.75">
      <c r="A115" s="84"/>
      <c r="B115" s="86" t="s">
        <v>99</v>
      </c>
      <c r="C115" s="63" t="s">
        <v>100</v>
      </c>
      <c r="D115" s="72">
        <f t="shared" si="46"/>
        <v>25000</v>
      </c>
      <c r="E115" s="72">
        <f t="shared" si="46"/>
        <v>25000</v>
      </c>
      <c r="F115" s="72">
        <f t="shared" si="46"/>
        <v>0</v>
      </c>
      <c r="G115" s="72">
        <f t="shared" si="46"/>
        <v>0</v>
      </c>
      <c r="H115" s="72">
        <f t="shared" si="46"/>
        <v>0</v>
      </c>
      <c r="I115" s="72">
        <f t="shared" si="46"/>
        <v>0</v>
      </c>
      <c r="J115" s="72">
        <f t="shared" si="46"/>
        <v>0</v>
      </c>
      <c r="K115" s="72">
        <f t="shared" si="46"/>
        <v>0</v>
      </c>
      <c r="L115" s="72">
        <f t="shared" si="46"/>
        <v>0</v>
      </c>
      <c r="M115" s="72">
        <f t="shared" si="46"/>
        <v>0</v>
      </c>
      <c r="N115" s="72">
        <f t="shared" si="46"/>
        <v>0</v>
      </c>
      <c r="O115" s="72">
        <f t="shared" si="46"/>
        <v>0</v>
      </c>
      <c r="P115" s="72">
        <f t="shared" si="46"/>
        <v>25000</v>
      </c>
      <c r="Q115" s="72">
        <f t="shared" si="46"/>
        <v>25000</v>
      </c>
    </row>
    <row r="116" spans="1:17" s="73" customFormat="1" ht="15.75">
      <c r="A116" s="84"/>
      <c r="B116" s="86" t="s">
        <v>153</v>
      </c>
      <c r="C116" s="63" t="s">
        <v>154</v>
      </c>
      <c r="D116" s="72">
        <f t="shared" si="46"/>
        <v>25000</v>
      </c>
      <c r="E116" s="72">
        <f t="shared" si="46"/>
        <v>25000</v>
      </c>
      <c r="F116" s="72">
        <f t="shared" si="46"/>
        <v>0</v>
      </c>
      <c r="G116" s="72">
        <f t="shared" si="46"/>
        <v>0</v>
      </c>
      <c r="H116" s="72">
        <f t="shared" si="46"/>
        <v>0</v>
      </c>
      <c r="I116" s="72">
        <f t="shared" si="46"/>
        <v>0</v>
      </c>
      <c r="J116" s="72">
        <f t="shared" si="46"/>
        <v>0</v>
      </c>
      <c r="K116" s="72">
        <f t="shared" si="46"/>
        <v>0</v>
      </c>
      <c r="L116" s="72">
        <f t="shared" si="46"/>
        <v>0</v>
      </c>
      <c r="M116" s="72">
        <f t="shared" si="46"/>
        <v>0</v>
      </c>
      <c r="N116" s="72">
        <f t="shared" si="46"/>
        <v>0</v>
      </c>
      <c r="O116" s="72">
        <f t="shared" si="46"/>
        <v>0</v>
      </c>
      <c r="P116" s="72">
        <f t="shared" si="46"/>
        <v>25000</v>
      </c>
      <c r="Q116" s="72">
        <f t="shared" si="46"/>
        <v>25000</v>
      </c>
    </row>
    <row r="117" spans="1:17" s="73" customFormat="1" ht="15.75">
      <c r="A117" s="76" t="s">
        <v>162</v>
      </c>
      <c r="B117" s="77" t="s">
        <v>457</v>
      </c>
      <c r="C117" s="78" t="s">
        <v>231</v>
      </c>
      <c r="D117" s="54">
        <f>E117+F117</f>
        <v>25000</v>
      </c>
      <c r="E117" s="164">
        <v>25000</v>
      </c>
      <c r="F117" s="54">
        <f>SUM(G117:N117)</f>
        <v>0</v>
      </c>
      <c r="G117" s="164"/>
      <c r="H117" s="164"/>
      <c r="I117" s="164"/>
      <c r="J117" s="164"/>
      <c r="K117" s="164"/>
      <c r="L117" s="164"/>
      <c r="M117" s="164"/>
      <c r="N117" s="164"/>
      <c r="O117" s="164"/>
      <c r="P117" s="164">
        <v>25000</v>
      </c>
      <c r="Q117" s="164">
        <v>25000</v>
      </c>
    </row>
    <row r="118" spans="1:17" s="73" customFormat="1" ht="15.75">
      <c r="A118" s="225" t="s">
        <v>232</v>
      </c>
      <c r="B118" s="226"/>
      <c r="C118" s="227"/>
      <c r="D118" s="72">
        <f aca="true" t="shared" si="47" ref="D118:Q121">D119</f>
        <v>0</v>
      </c>
      <c r="E118" s="72">
        <f t="shared" si="47"/>
        <v>0</v>
      </c>
      <c r="F118" s="72">
        <f t="shared" si="47"/>
        <v>0</v>
      </c>
      <c r="G118" s="72">
        <f t="shared" si="47"/>
        <v>0</v>
      </c>
      <c r="H118" s="72">
        <f t="shared" si="47"/>
        <v>0</v>
      </c>
      <c r="I118" s="72">
        <f t="shared" si="47"/>
        <v>0</v>
      </c>
      <c r="J118" s="72">
        <f t="shared" si="47"/>
        <v>0</v>
      </c>
      <c r="K118" s="72">
        <f t="shared" si="47"/>
        <v>0</v>
      </c>
      <c r="L118" s="72">
        <f t="shared" si="47"/>
        <v>0</v>
      </c>
      <c r="M118" s="72">
        <f t="shared" si="47"/>
        <v>0</v>
      </c>
      <c r="N118" s="72">
        <f t="shared" si="47"/>
        <v>0</v>
      </c>
      <c r="O118" s="72">
        <f t="shared" si="47"/>
        <v>0</v>
      </c>
      <c r="P118" s="72">
        <f t="shared" si="47"/>
        <v>0</v>
      </c>
      <c r="Q118" s="72">
        <f t="shared" si="47"/>
        <v>0</v>
      </c>
    </row>
    <row r="119" spans="1:17" s="73" customFormat="1" ht="15.75">
      <c r="A119" s="84"/>
      <c r="B119" s="87">
        <v>3</v>
      </c>
      <c r="C119" s="63" t="s">
        <v>85</v>
      </c>
      <c r="D119" s="72">
        <f t="shared" si="47"/>
        <v>0</v>
      </c>
      <c r="E119" s="72">
        <f t="shared" si="47"/>
        <v>0</v>
      </c>
      <c r="F119" s="72">
        <f t="shared" si="47"/>
        <v>0</v>
      </c>
      <c r="G119" s="72">
        <f t="shared" si="47"/>
        <v>0</v>
      </c>
      <c r="H119" s="72">
        <f t="shared" si="47"/>
        <v>0</v>
      </c>
      <c r="I119" s="72">
        <f t="shared" si="47"/>
        <v>0</v>
      </c>
      <c r="J119" s="72">
        <f t="shared" si="47"/>
        <v>0</v>
      </c>
      <c r="K119" s="72">
        <f t="shared" si="47"/>
        <v>0</v>
      </c>
      <c r="L119" s="72">
        <f t="shared" si="47"/>
        <v>0</v>
      </c>
      <c r="M119" s="72">
        <f t="shared" si="47"/>
        <v>0</v>
      </c>
      <c r="N119" s="72">
        <f t="shared" si="47"/>
        <v>0</v>
      </c>
      <c r="O119" s="72">
        <f t="shared" si="47"/>
        <v>0</v>
      </c>
      <c r="P119" s="72">
        <f t="shared" si="47"/>
        <v>0</v>
      </c>
      <c r="Q119" s="72">
        <f t="shared" si="47"/>
        <v>0</v>
      </c>
    </row>
    <row r="120" spans="1:17" s="73" customFormat="1" ht="15.75">
      <c r="A120" s="84"/>
      <c r="B120" s="62">
        <v>38</v>
      </c>
      <c r="C120" s="66" t="s">
        <v>206</v>
      </c>
      <c r="D120" s="72">
        <f t="shared" si="47"/>
        <v>0</v>
      </c>
      <c r="E120" s="72">
        <f t="shared" si="47"/>
        <v>0</v>
      </c>
      <c r="F120" s="72">
        <f t="shared" si="47"/>
        <v>0</v>
      </c>
      <c r="G120" s="72">
        <f t="shared" si="47"/>
        <v>0</v>
      </c>
      <c r="H120" s="72">
        <f t="shared" si="47"/>
        <v>0</v>
      </c>
      <c r="I120" s="72">
        <f t="shared" si="47"/>
        <v>0</v>
      </c>
      <c r="J120" s="72">
        <f t="shared" si="47"/>
        <v>0</v>
      </c>
      <c r="K120" s="72">
        <f t="shared" si="47"/>
        <v>0</v>
      </c>
      <c r="L120" s="72">
        <f t="shared" si="47"/>
        <v>0</v>
      </c>
      <c r="M120" s="72">
        <f t="shared" si="47"/>
        <v>0</v>
      </c>
      <c r="N120" s="72">
        <f t="shared" si="47"/>
        <v>0</v>
      </c>
      <c r="O120" s="72">
        <f t="shared" si="47"/>
        <v>0</v>
      </c>
      <c r="P120" s="72">
        <f t="shared" si="47"/>
        <v>0</v>
      </c>
      <c r="Q120" s="72">
        <f t="shared" si="47"/>
        <v>0</v>
      </c>
    </row>
    <row r="121" spans="1:17" s="73" customFormat="1" ht="15.75">
      <c r="A121" s="84"/>
      <c r="B121" s="62" t="s">
        <v>207</v>
      </c>
      <c r="C121" s="68" t="s">
        <v>212</v>
      </c>
      <c r="D121" s="72">
        <f t="shared" si="47"/>
        <v>0</v>
      </c>
      <c r="E121" s="72">
        <f t="shared" si="47"/>
        <v>0</v>
      </c>
      <c r="F121" s="72">
        <f t="shared" si="47"/>
        <v>0</v>
      </c>
      <c r="G121" s="72">
        <f t="shared" si="47"/>
        <v>0</v>
      </c>
      <c r="H121" s="72">
        <f t="shared" si="47"/>
        <v>0</v>
      </c>
      <c r="I121" s="72">
        <f t="shared" si="47"/>
        <v>0</v>
      </c>
      <c r="J121" s="72">
        <f t="shared" si="47"/>
        <v>0</v>
      </c>
      <c r="K121" s="72">
        <f t="shared" si="47"/>
        <v>0</v>
      </c>
      <c r="L121" s="72">
        <f t="shared" si="47"/>
        <v>0</v>
      </c>
      <c r="M121" s="72">
        <f t="shared" si="47"/>
        <v>0</v>
      </c>
      <c r="N121" s="72">
        <f t="shared" si="47"/>
        <v>0</v>
      </c>
      <c r="O121" s="72">
        <f t="shared" si="47"/>
        <v>0</v>
      </c>
      <c r="P121" s="72">
        <f t="shared" si="47"/>
        <v>0</v>
      </c>
      <c r="Q121" s="72">
        <f t="shared" si="47"/>
        <v>0</v>
      </c>
    </row>
    <row r="122" spans="1:17" s="73" customFormat="1" ht="15.75">
      <c r="A122" s="76" t="s">
        <v>165</v>
      </c>
      <c r="B122" s="77" t="s">
        <v>66</v>
      </c>
      <c r="C122" s="78" t="s">
        <v>9</v>
      </c>
      <c r="D122" s="54">
        <f>E122+F122</f>
        <v>0</v>
      </c>
      <c r="E122" s="164"/>
      <c r="F122" s="54">
        <f>SUM(G122:N122)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s="73" customFormat="1" ht="15.75">
      <c r="A123" s="225" t="s">
        <v>233</v>
      </c>
      <c r="B123" s="226"/>
      <c r="C123" s="227"/>
      <c r="D123" s="72">
        <f aca="true" t="shared" si="48" ref="D123:Q126">D124</f>
        <v>45000</v>
      </c>
      <c r="E123" s="72">
        <f t="shared" si="48"/>
        <v>45000</v>
      </c>
      <c r="F123" s="72">
        <f t="shared" si="48"/>
        <v>0</v>
      </c>
      <c r="G123" s="72">
        <f t="shared" si="48"/>
        <v>0</v>
      </c>
      <c r="H123" s="72">
        <f t="shared" si="48"/>
        <v>0</v>
      </c>
      <c r="I123" s="72">
        <f t="shared" si="48"/>
        <v>0</v>
      </c>
      <c r="J123" s="72">
        <f t="shared" si="48"/>
        <v>0</v>
      </c>
      <c r="K123" s="72">
        <f t="shared" si="48"/>
        <v>0</v>
      </c>
      <c r="L123" s="72">
        <f t="shared" si="48"/>
        <v>0</v>
      </c>
      <c r="M123" s="72">
        <f t="shared" si="48"/>
        <v>0</v>
      </c>
      <c r="N123" s="72">
        <f t="shared" si="48"/>
        <v>0</v>
      </c>
      <c r="O123" s="72">
        <f t="shared" si="48"/>
        <v>0</v>
      </c>
      <c r="P123" s="72">
        <f t="shared" si="48"/>
        <v>45000</v>
      </c>
      <c r="Q123" s="72">
        <f t="shared" si="48"/>
        <v>45000</v>
      </c>
    </row>
    <row r="124" spans="1:17" s="73" customFormat="1" ht="15.75">
      <c r="A124" s="84"/>
      <c r="B124" s="87" t="s">
        <v>84</v>
      </c>
      <c r="C124" s="63" t="s">
        <v>85</v>
      </c>
      <c r="D124" s="72">
        <f t="shared" si="48"/>
        <v>45000</v>
      </c>
      <c r="E124" s="72">
        <f t="shared" si="48"/>
        <v>45000</v>
      </c>
      <c r="F124" s="72">
        <f t="shared" si="48"/>
        <v>0</v>
      </c>
      <c r="G124" s="72">
        <f t="shared" si="48"/>
        <v>0</v>
      </c>
      <c r="H124" s="72">
        <f t="shared" si="48"/>
        <v>0</v>
      </c>
      <c r="I124" s="72">
        <f t="shared" si="48"/>
        <v>0</v>
      </c>
      <c r="J124" s="72">
        <f t="shared" si="48"/>
        <v>0</v>
      </c>
      <c r="K124" s="72">
        <f t="shared" si="48"/>
        <v>0</v>
      </c>
      <c r="L124" s="72">
        <f t="shared" si="48"/>
        <v>0</v>
      </c>
      <c r="M124" s="72">
        <f t="shared" si="48"/>
        <v>0</v>
      </c>
      <c r="N124" s="72">
        <f t="shared" si="48"/>
        <v>0</v>
      </c>
      <c r="O124" s="72">
        <f t="shared" si="48"/>
        <v>0</v>
      </c>
      <c r="P124" s="72">
        <f t="shared" si="48"/>
        <v>45000</v>
      </c>
      <c r="Q124" s="72">
        <f t="shared" si="48"/>
        <v>45000</v>
      </c>
    </row>
    <row r="125" spans="1:17" s="73" customFormat="1" ht="15.75">
      <c r="A125" s="84"/>
      <c r="B125" s="62" t="s">
        <v>99</v>
      </c>
      <c r="C125" s="63" t="s">
        <v>100</v>
      </c>
      <c r="D125" s="72">
        <f t="shared" si="48"/>
        <v>45000</v>
      </c>
      <c r="E125" s="72">
        <f t="shared" si="48"/>
        <v>45000</v>
      </c>
      <c r="F125" s="72">
        <f t="shared" si="48"/>
        <v>0</v>
      </c>
      <c r="G125" s="72">
        <f t="shared" si="48"/>
        <v>0</v>
      </c>
      <c r="H125" s="72">
        <f t="shared" si="48"/>
        <v>0</v>
      </c>
      <c r="I125" s="72">
        <f t="shared" si="48"/>
        <v>0</v>
      </c>
      <c r="J125" s="72">
        <f t="shared" si="48"/>
        <v>0</v>
      </c>
      <c r="K125" s="72">
        <f t="shared" si="48"/>
        <v>0</v>
      </c>
      <c r="L125" s="72">
        <f t="shared" si="48"/>
        <v>0</v>
      </c>
      <c r="M125" s="72">
        <f t="shared" si="48"/>
        <v>0</v>
      </c>
      <c r="N125" s="72">
        <f t="shared" si="48"/>
        <v>0</v>
      </c>
      <c r="O125" s="72">
        <f t="shared" si="48"/>
        <v>0</v>
      </c>
      <c r="P125" s="72">
        <f t="shared" si="48"/>
        <v>45000</v>
      </c>
      <c r="Q125" s="72">
        <f t="shared" si="48"/>
        <v>45000</v>
      </c>
    </row>
    <row r="126" spans="1:17" s="73" customFormat="1" ht="15.75">
      <c r="A126" s="84"/>
      <c r="B126" s="62" t="s">
        <v>153</v>
      </c>
      <c r="C126" s="63" t="s">
        <v>154</v>
      </c>
      <c r="D126" s="72">
        <f t="shared" si="48"/>
        <v>45000</v>
      </c>
      <c r="E126" s="72">
        <f t="shared" si="48"/>
        <v>45000</v>
      </c>
      <c r="F126" s="72">
        <f t="shared" si="48"/>
        <v>0</v>
      </c>
      <c r="G126" s="72">
        <f t="shared" si="48"/>
        <v>0</v>
      </c>
      <c r="H126" s="72">
        <f t="shared" si="48"/>
        <v>0</v>
      </c>
      <c r="I126" s="72">
        <f t="shared" si="48"/>
        <v>0</v>
      </c>
      <c r="J126" s="72">
        <f t="shared" si="48"/>
        <v>0</v>
      </c>
      <c r="K126" s="72">
        <f t="shared" si="48"/>
        <v>0</v>
      </c>
      <c r="L126" s="72">
        <f t="shared" si="48"/>
        <v>0</v>
      </c>
      <c r="M126" s="72">
        <f t="shared" si="48"/>
        <v>0</v>
      </c>
      <c r="N126" s="72">
        <f t="shared" si="48"/>
        <v>0</v>
      </c>
      <c r="O126" s="72">
        <f t="shared" si="48"/>
        <v>0</v>
      </c>
      <c r="P126" s="72">
        <f t="shared" si="48"/>
        <v>45000</v>
      </c>
      <c r="Q126" s="72">
        <f t="shared" si="48"/>
        <v>45000</v>
      </c>
    </row>
    <row r="127" spans="1:17" s="73" customFormat="1" ht="15.75">
      <c r="A127" s="76" t="s">
        <v>167</v>
      </c>
      <c r="B127" s="77" t="s">
        <v>65</v>
      </c>
      <c r="C127" s="78" t="s">
        <v>234</v>
      </c>
      <c r="D127" s="54">
        <f>E127+F127</f>
        <v>45000</v>
      </c>
      <c r="E127" s="164">
        <v>45000</v>
      </c>
      <c r="F127" s="54">
        <f>SUM(G127:N127)</f>
        <v>0</v>
      </c>
      <c r="G127" s="164"/>
      <c r="H127" s="164"/>
      <c r="I127" s="164"/>
      <c r="J127" s="164"/>
      <c r="K127" s="164"/>
      <c r="L127" s="164"/>
      <c r="M127" s="164"/>
      <c r="N127" s="164"/>
      <c r="O127" s="164"/>
      <c r="P127" s="164">
        <v>45000</v>
      </c>
      <c r="Q127" s="164">
        <v>45000</v>
      </c>
    </row>
    <row r="128" spans="1:17" s="73" customFormat="1" ht="15.75">
      <c r="A128" s="225" t="s">
        <v>235</v>
      </c>
      <c r="B128" s="226"/>
      <c r="C128" s="227"/>
      <c r="D128" s="72">
        <f aca="true" t="shared" si="49" ref="D128:Q131">D129</f>
        <v>0</v>
      </c>
      <c r="E128" s="72">
        <f t="shared" si="49"/>
        <v>0</v>
      </c>
      <c r="F128" s="72">
        <f t="shared" si="49"/>
        <v>0</v>
      </c>
      <c r="G128" s="72">
        <f t="shared" si="49"/>
        <v>0</v>
      </c>
      <c r="H128" s="72">
        <f t="shared" si="49"/>
        <v>0</v>
      </c>
      <c r="I128" s="72">
        <f t="shared" si="49"/>
        <v>0</v>
      </c>
      <c r="J128" s="72">
        <f t="shared" si="49"/>
        <v>0</v>
      </c>
      <c r="K128" s="72">
        <f t="shared" si="49"/>
        <v>0</v>
      </c>
      <c r="L128" s="72">
        <f t="shared" si="49"/>
        <v>0</v>
      </c>
      <c r="M128" s="72">
        <f t="shared" si="49"/>
        <v>0</v>
      </c>
      <c r="N128" s="72">
        <f t="shared" si="49"/>
        <v>0</v>
      </c>
      <c r="O128" s="72">
        <f t="shared" si="49"/>
        <v>0</v>
      </c>
      <c r="P128" s="72">
        <f t="shared" si="49"/>
        <v>0</v>
      </c>
      <c r="Q128" s="72">
        <f t="shared" si="49"/>
        <v>0</v>
      </c>
    </row>
    <row r="129" spans="1:17" s="73" customFormat="1" ht="15.75">
      <c r="A129" s="84"/>
      <c r="B129" s="87" t="s">
        <v>84</v>
      </c>
      <c r="C129" s="63" t="s">
        <v>85</v>
      </c>
      <c r="D129" s="72">
        <f t="shared" si="49"/>
        <v>0</v>
      </c>
      <c r="E129" s="72">
        <f t="shared" si="49"/>
        <v>0</v>
      </c>
      <c r="F129" s="72">
        <f t="shared" si="49"/>
        <v>0</v>
      </c>
      <c r="G129" s="72">
        <f t="shared" si="49"/>
        <v>0</v>
      </c>
      <c r="H129" s="72">
        <f t="shared" si="49"/>
        <v>0</v>
      </c>
      <c r="I129" s="72">
        <f t="shared" si="49"/>
        <v>0</v>
      </c>
      <c r="J129" s="72">
        <f t="shared" si="49"/>
        <v>0</v>
      </c>
      <c r="K129" s="72">
        <f t="shared" si="49"/>
        <v>0</v>
      </c>
      <c r="L129" s="72">
        <f t="shared" si="49"/>
        <v>0</v>
      </c>
      <c r="M129" s="72">
        <f t="shared" si="49"/>
        <v>0</v>
      </c>
      <c r="N129" s="72">
        <f t="shared" si="49"/>
        <v>0</v>
      </c>
      <c r="O129" s="72">
        <f t="shared" si="49"/>
        <v>0</v>
      </c>
      <c r="P129" s="72">
        <f t="shared" si="49"/>
        <v>0</v>
      </c>
      <c r="Q129" s="72">
        <f t="shared" si="49"/>
        <v>0</v>
      </c>
    </row>
    <row r="130" spans="1:17" s="73" customFormat="1" ht="15.75">
      <c r="A130" s="84"/>
      <c r="B130" s="62" t="s">
        <v>99</v>
      </c>
      <c r="C130" s="63" t="s">
        <v>100</v>
      </c>
      <c r="D130" s="72">
        <f t="shared" si="49"/>
        <v>0</v>
      </c>
      <c r="E130" s="72">
        <f t="shared" si="49"/>
        <v>0</v>
      </c>
      <c r="F130" s="72">
        <f t="shared" si="49"/>
        <v>0</v>
      </c>
      <c r="G130" s="72">
        <f t="shared" si="49"/>
        <v>0</v>
      </c>
      <c r="H130" s="72">
        <f t="shared" si="49"/>
        <v>0</v>
      </c>
      <c r="I130" s="72">
        <f t="shared" si="49"/>
        <v>0</v>
      </c>
      <c r="J130" s="72">
        <f t="shared" si="49"/>
        <v>0</v>
      </c>
      <c r="K130" s="72">
        <f t="shared" si="49"/>
        <v>0</v>
      </c>
      <c r="L130" s="72">
        <f t="shared" si="49"/>
        <v>0</v>
      </c>
      <c r="M130" s="72">
        <f t="shared" si="49"/>
        <v>0</v>
      </c>
      <c r="N130" s="72">
        <f t="shared" si="49"/>
        <v>0</v>
      </c>
      <c r="O130" s="72">
        <f t="shared" si="49"/>
        <v>0</v>
      </c>
      <c r="P130" s="72">
        <f t="shared" si="49"/>
        <v>0</v>
      </c>
      <c r="Q130" s="72">
        <f t="shared" si="49"/>
        <v>0</v>
      </c>
    </row>
    <row r="131" spans="1:17" s="73" customFormat="1" ht="15.75">
      <c r="A131" s="84"/>
      <c r="B131" s="62" t="s">
        <v>129</v>
      </c>
      <c r="C131" s="63" t="s">
        <v>130</v>
      </c>
      <c r="D131" s="72">
        <f t="shared" si="49"/>
        <v>0</v>
      </c>
      <c r="E131" s="72">
        <f t="shared" si="49"/>
        <v>0</v>
      </c>
      <c r="F131" s="72">
        <f t="shared" si="49"/>
        <v>0</v>
      </c>
      <c r="G131" s="72">
        <f t="shared" si="49"/>
        <v>0</v>
      </c>
      <c r="H131" s="72">
        <f t="shared" si="49"/>
        <v>0</v>
      </c>
      <c r="I131" s="72">
        <f t="shared" si="49"/>
        <v>0</v>
      </c>
      <c r="J131" s="72">
        <f t="shared" si="49"/>
        <v>0</v>
      </c>
      <c r="K131" s="72">
        <f t="shared" si="49"/>
        <v>0</v>
      </c>
      <c r="L131" s="72">
        <f t="shared" si="49"/>
        <v>0</v>
      </c>
      <c r="M131" s="72">
        <f t="shared" si="49"/>
        <v>0</v>
      </c>
      <c r="N131" s="72">
        <f t="shared" si="49"/>
        <v>0</v>
      </c>
      <c r="O131" s="72">
        <f t="shared" si="49"/>
        <v>0</v>
      </c>
      <c r="P131" s="72">
        <f t="shared" si="49"/>
        <v>0</v>
      </c>
      <c r="Q131" s="72">
        <f t="shared" si="49"/>
        <v>0</v>
      </c>
    </row>
    <row r="132" spans="1:17" s="73" customFormat="1" ht="15.75">
      <c r="A132" s="76" t="s">
        <v>86</v>
      </c>
      <c r="B132" s="77" t="s">
        <v>145</v>
      </c>
      <c r="C132" s="78" t="s">
        <v>32</v>
      </c>
      <c r="D132" s="54">
        <f>E132+F132</f>
        <v>0</v>
      </c>
      <c r="E132" s="164"/>
      <c r="F132" s="54">
        <f>SUM(G132:N132)</f>
        <v>0</v>
      </c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1:17" s="73" customFormat="1" ht="35.25" customHeight="1">
      <c r="A133" s="222" t="s">
        <v>236</v>
      </c>
      <c r="B133" s="223"/>
      <c r="C133" s="224"/>
      <c r="D133" s="72">
        <f aca="true" t="shared" si="50" ref="D133:Q136">D134</f>
        <v>0</v>
      </c>
      <c r="E133" s="72">
        <f t="shared" si="50"/>
        <v>0</v>
      </c>
      <c r="F133" s="72">
        <f t="shared" si="50"/>
        <v>0</v>
      </c>
      <c r="G133" s="72">
        <f t="shared" si="50"/>
        <v>0</v>
      </c>
      <c r="H133" s="72">
        <f t="shared" si="50"/>
        <v>0</v>
      </c>
      <c r="I133" s="72">
        <f t="shared" si="50"/>
        <v>0</v>
      </c>
      <c r="J133" s="72">
        <f t="shared" si="50"/>
        <v>0</v>
      </c>
      <c r="K133" s="72">
        <f t="shared" si="50"/>
        <v>0</v>
      </c>
      <c r="L133" s="72">
        <f t="shared" si="50"/>
        <v>0</v>
      </c>
      <c r="M133" s="72">
        <f t="shared" si="50"/>
        <v>0</v>
      </c>
      <c r="N133" s="72">
        <f t="shared" si="50"/>
        <v>0</v>
      </c>
      <c r="O133" s="72">
        <f t="shared" si="50"/>
        <v>0</v>
      </c>
      <c r="P133" s="72">
        <f t="shared" si="50"/>
        <v>0</v>
      </c>
      <c r="Q133" s="72">
        <f t="shared" si="50"/>
        <v>0</v>
      </c>
    </row>
    <row r="134" spans="1:17" s="73" customFormat="1" ht="15.75">
      <c r="A134" s="84"/>
      <c r="B134" s="87" t="s">
        <v>84</v>
      </c>
      <c r="C134" s="63" t="s">
        <v>85</v>
      </c>
      <c r="D134" s="72">
        <f t="shared" si="50"/>
        <v>0</v>
      </c>
      <c r="E134" s="72">
        <f t="shared" si="50"/>
        <v>0</v>
      </c>
      <c r="F134" s="72">
        <f t="shared" si="50"/>
        <v>0</v>
      </c>
      <c r="G134" s="72">
        <f t="shared" si="50"/>
        <v>0</v>
      </c>
      <c r="H134" s="72">
        <f t="shared" si="50"/>
        <v>0</v>
      </c>
      <c r="I134" s="72">
        <f t="shared" si="50"/>
        <v>0</v>
      </c>
      <c r="J134" s="72">
        <f t="shared" si="50"/>
        <v>0</v>
      </c>
      <c r="K134" s="72">
        <f t="shared" si="50"/>
        <v>0</v>
      </c>
      <c r="L134" s="72">
        <f t="shared" si="50"/>
        <v>0</v>
      </c>
      <c r="M134" s="72">
        <f t="shared" si="50"/>
        <v>0</v>
      </c>
      <c r="N134" s="72">
        <f t="shared" si="50"/>
        <v>0</v>
      </c>
      <c r="O134" s="72">
        <f t="shared" si="50"/>
        <v>0</v>
      </c>
      <c r="P134" s="72">
        <f t="shared" si="50"/>
        <v>0</v>
      </c>
      <c r="Q134" s="72">
        <f t="shared" si="50"/>
        <v>0</v>
      </c>
    </row>
    <row r="135" spans="1:17" s="73" customFormat="1" ht="31.5">
      <c r="A135" s="84"/>
      <c r="B135" s="62" t="s">
        <v>183</v>
      </c>
      <c r="C135" s="69" t="s">
        <v>203</v>
      </c>
      <c r="D135" s="72">
        <f t="shared" si="50"/>
        <v>0</v>
      </c>
      <c r="E135" s="72">
        <f t="shared" si="50"/>
        <v>0</v>
      </c>
      <c r="F135" s="72">
        <f t="shared" si="50"/>
        <v>0</v>
      </c>
      <c r="G135" s="72">
        <f t="shared" si="50"/>
        <v>0</v>
      </c>
      <c r="H135" s="72">
        <f t="shared" si="50"/>
        <v>0</v>
      </c>
      <c r="I135" s="72">
        <f t="shared" si="50"/>
        <v>0</v>
      </c>
      <c r="J135" s="72">
        <f t="shared" si="50"/>
        <v>0</v>
      </c>
      <c r="K135" s="72">
        <f t="shared" si="50"/>
        <v>0</v>
      </c>
      <c r="L135" s="72">
        <f t="shared" si="50"/>
        <v>0</v>
      </c>
      <c r="M135" s="72">
        <f t="shared" si="50"/>
        <v>0</v>
      </c>
      <c r="N135" s="72">
        <f t="shared" si="50"/>
        <v>0</v>
      </c>
      <c r="O135" s="72">
        <f t="shared" si="50"/>
        <v>0</v>
      </c>
      <c r="P135" s="72">
        <f t="shared" si="50"/>
        <v>0</v>
      </c>
      <c r="Q135" s="72">
        <f t="shared" si="50"/>
        <v>0</v>
      </c>
    </row>
    <row r="136" spans="1:17" s="73" customFormat="1" ht="31.5">
      <c r="A136" s="84"/>
      <c r="B136" s="62" t="s">
        <v>204</v>
      </c>
      <c r="C136" s="70" t="s">
        <v>210</v>
      </c>
      <c r="D136" s="72">
        <f t="shared" si="50"/>
        <v>0</v>
      </c>
      <c r="E136" s="72">
        <f t="shared" si="50"/>
        <v>0</v>
      </c>
      <c r="F136" s="72">
        <f t="shared" si="50"/>
        <v>0</v>
      </c>
      <c r="G136" s="72">
        <f t="shared" si="50"/>
        <v>0</v>
      </c>
      <c r="H136" s="72">
        <f t="shared" si="50"/>
        <v>0</v>
      </c>
      <c r="I136" s="72">
        <f t="shared" si="50"/>
        <v>0</v>
      </c>
      <c r="J136" s="72">
        <f t="shared" si="50"/>
        <v>0</v>
      </c>
      <c r="K136" s="72">
        <f t="shared" si="50"/>
        <v>0</v>
      </c>
      <c r="L136" s="72">
        <f t="shared" si="50"/>
        <v>0</v>
      </c>
      <c r="M136" s="72">
        <f t="shared" si="50"/>
        <v>0</v>
      </c>
      <c r="N136" s="72">
        <f t="shared" si="50"/>
        <v>0</v>
      </c>
      <c r="O136" s="72">
        <f t="shared" si="50"/>
        <v>0</v>
      </c>
      <c r="P136" s="72">
        <f t="shared" si="50"/>
        <v>0</v>
      </c>
      <c r="Q136" s="72">
        <f t="shared" si="50"/>
        <v>0</v>
      </c>
    </row>
    <row r="137" spans="1:17" s="73" customFormat="1" ht="15.75">
      <c r="A137" s="76" t="s">
        <v>99</v>
      </c>
      <c r="B137" s="77" t="s">
        <v>197</v>
      </c>
      <c r="C137" s="78" t="s">
        <v>245</v>
      </c>
      <c r="D137" s="54">
        <f>E137+F137</f>
        <v>0</v>
      </c>
      <c r="E137" s="164"/>
      <c r="F137" s="54">
        <f>SUM(G137:N137)</f>
        <v>0</v>
      </c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1:17" s="73" customFormat="1" ht="15.75">
      <c r="A138" s="225" t="s">
        <v>237</v>
      </c>
      <c r="B138" s="226"/>
      <c r="C138" s="227"/>
      <c r="D138" s="72">
        <f aca="true" t="shared" si="51" ref="D138:Q141">D139</f>
        <v>0</v>
      </c>
      <c r="E138" s="72">
        <f t="shared" si="51"/>
        <v>0</v>
      </c>
      <c r="F138" s="72">
        <f t="shared" si="51"/>
        <v>0</v>
      </c>
      <c r="G138" s="72">
        <f t="shared" si="51"/>
        <v>0</v>
      </c>
      <c r="H138" s="72">
        <f t="shared" si="51"/>
        <v>0</v>
      </c>
      <c r="I138" s="72">
        <f t="shared" si="51"/>
        <v>0</v>
      </c>
      <c r="J138" s="72">
        <f t="shared" si="51"/>
        <v>0</v>
      </c>
      <c r="K138" s="72">
        <f t="shared" si="51"/>
        <v>0</v>
      </c>
      <c r="L138" s="72">
        <f t="shared" si="51"/>
        <v>0</v>
      </c>
      <c r="M138" s="72">
        <f t="shared" si="51"/>
        <v>0</v>
      </c>
      <c r="N138" s="72">
        <f t="shared" si="51"/>
        <v>0</v>
      </c>
      <c r="O138" s="72">
        <f t="shared" si="51"/>
        <v>0</v>
      </c>
      <c r="P138" s="72">
        <f t="shared" si="51"/>
        <v>0</v>
      </c>
      <c r="Q138" s="72">
        <f t="shared" si="51"/>
        <v>0</v>
      </c>
    </row>
    <row r="139" spans="1:17" s="73" customFormat="1" ht="15.75">
      <c r="A139" s="84"/>
      <c r="B139" s="87" t="s">
        <v>84</v>
      </c>
      <c r="C139" s="63" t="s">
        <v>85</v>
      </c>
      <c r="D139" s="72">
        <f t="shared" si="51"/>
        <v>0</v>
      </c>
      <c r="E139" s="72">
        <f t="shared" si="51"/>
        <v>0</v>
      </c>
      <c r="F139" s="72">
        <f t="shared" si="51"/>
        <v>0</v>
      </c>
      <c r="G139" s="72">
        <f t="shared" si="51"/>
        <v>0</v>
      </c>
      <c r="H139" s="72">
        <f t="shared" si="51"/>
        <v>0</v>
      </c>
      <c r="I139" s="72">
        <f t="shared" si="51"/>
        <v>0</v>
      </c>
      <c r="J139" s="72">
        <f t="shared" si="51"/>
        <v>0</v>
      </c>
      <c r="K139" s="72">
        <f t="shared" si="51"/>
        <v>0</v>
      </c>
      <c r="L139" s="72">
        <f t="shared" si="51"/>
        <v>0</v>
      </c>
      <c r="M139" s="72">
        <f t="shared" si="51"/>
        <v>0</v>
      </c>
      <c r="N139" s="72">
        <f t="shared" si="51"/>
        <v>0</v>
      </c>
      <c r="O139" s="72">
        <f t="shared" si="51"/>
        <v>0</v>
      </c>
      <c r="P139" s="72">
        <f t="shared" si="51"/>
        <v>0</v>
      </c>
      <c r="Q139" s="72">
        <f t="shared" si="51"/>
        <v>0</v>
      </c>
    </row>
    <row r="140" spans="1:17" s="73" customFormat="1" ht="31.5">
      <c r="A140" s="84"/>
      <c r="B140" s="62" t="s">
        <v>183</v>
      </c>
      <c r="C140" s="69" t="s">
        <v>203</v>
      </c>
      <c r="D140" s="72">
        <f t="shared" si="51"/>
        <v>0</v>
      </c>
      <c r="E140" s="72">
        <f t="shared" si="51"/>
        <v>0</v>
      </c>
      <c r="F140" s="72">
        <f t="shared" si="51"/>
        <v>0</v>
      </c>
      <c r="G140" s="72">
        <f t="shared" si="51"/>
        <v>0</v>
      </c>
      <c r="H140" s="72">
        <f t="shared" si="51"/>
        <v>0</v>
      </c>
      <c r="I140" s="72">
        <f t="shared" si="51"/>
        <v>0</v>
      </c>
      <c r="J140" s="72">
        <f t="shared" si="51"/>
        <v>0</v>
      </c>
      <c r="K140" s="72">
        <f t="shared" si="51"/>
        <v>0</v>
      </c>
      <c r="L140" s="72">
        <f t="shared" si="51"/>
        <v>0</v>
      </c>
      <c r="M140" s="72">
        <f t="shared" si="51"/>
        <v>0</v>
      </c>
      <c r="N140" s="72">
        <f t="shared" si="51"/>
        <v>0</v>
      </c>
      <c r="O140" s="72">
        <f t="shared" si="51"/>
        <v>0</v>
      </c>
      <c r="P140" s="72">
        <f t="shared" si="51"/>
        <v>0</v>
      </c>
      <c r="Q140" s="72">
        <f t="shared" si="51"/>
        <v>0</v>
      </c>
    </row>
    <row r="141" spans="1:17" s="73" customFormat="1" ht="31.5">
      <c r="A141" s="84"/>
      <c r="B141" s="62" t="s">
        <v>204</v>
      </c>
      <c r="C141" s="70" t="s">
        <v>210</v>
      </c>
      <c r="D141" s="72">
        <f t="shared" si="51"/>
        <v>0</v>
      </c>
      <c r="E141" s="72">
        <f t="shared" si="51"/>
        <v>0</v>
      </c>
      <c r="F141" s="72">
        <f t="shared" si="51"/>
        <v>0</v>
      </c>
      <c r="G141" s="72">
        <f t="shared" si="51"/>
        <v>0</v>
      </c>
      <c r="H141" s="72">
        <f t="shared" si="51"/>
        <v>0</v>
      </c>
      <c r="I141" s="72">
        <f t="shared" si="51"/>
        <v>0</v>
      </c>
      <c r="J141" s="72">
        <f t="shared" si="51"/>
        <v>0</v>
      </c>
      <c r="K141" s="72">
        <f t="shared" si="51"/>
        <v>0</v>
      </c>
      <c r="L141" s="72">
        <f t="shared" si="51"/>
        <v>0</v>
      </c>
      <c r="M141" s="72">
        <f t="shared" si="51"/>
        <v>0</v>
      </c>
      <c r="N141" s="72">
        <f t="shared" si="51"/>
        <v>0</v>
      </c>
      <c r="O141" s="72">
        <f t="shared" si="51"/>
        <v>0</v>
      </c>
      <c r="P141" s="72">
        <f t="shared" si="51"/>
        <v>0</v>
      </c>
      <c r="Q141" s="72">
        <f t="shared" si="51"/>
        <v>0</v>
      </c>
    </row>
    <row r="142" spans="1:17" s="73" customFormat="1" ht="15.75">
      <c r="A142" s="76" t="s">
        <v>177</v>
      </c>
      <c r="B142" s="77" t="s">
        <v>197</v>
      </c>
      <c r="C142" s="78" t="s">
        <v>54</v>
      </c>
      <c r="D142" s="54">
        <f>E142+F142</f>
        <v>0</v>
      </c>
      <c r="E142" s="164"/>
      <c r="F142" s="54">
        <f>SUM(G142:N142)</f>
        <v>0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1:17" s="73" customFormat="1" ht="33.75" customHeight="1" hidden="1">
      <c r="A143" s="234" t="s">
        <v>238</v>
      </c>
      <c r="B143" s="235"/>
      <c r="C143" s="236"/>
      <c r="D143" s="72">
        <f aca="true" t="shared" si="52" ref="D143:Q144">D144</f>
        <v>0</v>
      </c>
      <c r="E143" s="72">
        <f t="shared" si="52"/>
        <v>0</v>
      </c>
      <c r="F143" s="72">
        <f t="shared" si="52"/>
        <v>0</v>
      </c>
      <c r="G143" s="72">
        <f t="shared" si="52"/>
        <v>0</v>
      </c>
      <c r="H143" s="72">
        <f t="shared" si="52"/>
        <v>0</v>
      </c>
      <c r="I143" s="72">
        <f t="shared" si="52"/>
        <v>0</v>
      </c>
      <c r="J143" s="72">
        <f t="shared" si="52"/>
        <v>0</v>
      </c>
      <c r="K143" s="72">
        <f t="shared" si="52"/>
        <v>0</v>
      </c>
      <c r="L143" s="72">
        <f t="shared" si="52"/>
        <v>0</v>
      </c>
      <c r="M143" s="72">
        <f t="shared" si="52"/>
        <v>0</v>
      </c>
      <c r="N143" s="72">
        <f t="shared" si="52"/>
        <v>0</v>
      </c>
      <c r="O143" s="72">
        <f t="shared" si="52"/>
        <v>0</v>
      </c>
      <c r="P143" s="72">
        <f t="shared" si="52"/>
        <v>0</v>
      </c>
      <c r="Q143" s="72">
        <f t="shared" si="52"/>
        <v>0</v>
      </c>
    </row>
    <row r="144" spans="1:17" s="73" customFormat="1" ht="15.75" hidden="1">
      <c r="A144" s="84"/>
      <c r="B144" s="87" t="s">
        <v>84</v>
      </c>
      <c r="C144" s="63" t="s">
        <v>85</v>
      </c>
      <c r="D144" s="72">
        <f t="shared" si="52"/>
        <v>0</v>
      </c>
      <c r="E144" s="72">
        <f t="shared" si="52"/>
        <v>0</v>
      </c>
      <c r="F144" s="72">
        <f t="shared" si="52"/>
        <v>0</v>
      </c>
      <c r="G144" s="72">
        <f t="shared" si="52"/>
        <v>0</v>
      </c>
      <c r="H144" s="72">
        <f t="shared" si="52"/>
        <v>0</v>
      </c>
      <c r="I144" s="72">
        <f t="shared" si="52"/>
        <v>0</v>
      </c>
      <c r="J144" s="72">
        <f t="shared" si="52"/>
        <v>0</v>
      </c>
      <c r="K144" s="72">
        <f t="shared" si="52"/>
        <v>0</v>
      </c>
      <c r="L144" s="72">
        <f t="shared" si="52"/>
        <v>0</v>
      </c>
      <c r="M144" s="72">
        <f t="shared" si="52"/>
        <v>0</v>
      </c>
      <c r="N144" s="72">
        <f t="shared" si="52"/>
        <v>0</v>
      </c>
      <c r="O144" s="72">
        <f t="shared" si="52"/>
        <v>0</v>
      </c>
      <c r="P144" s="72">
        <f t="shared" si="52"/>
        <v>0</v>
      </c>
      <c r="Q144" s="72">
        <f t="shared" si="52"/>
        <v>0</v>
      </c>
    </row>
    <row r="145" spans="1:17" s="73" customFormat="1" ht="15.75" hidden="1">
      <c r="A145" s="84"/>
      <c r="B145" s="62" t="s">
        <v>99</v>
      </c>
      <c r="C145" s="63" t="s">
        <v>100</v>
      </c>
      <c r="D145" s="72">
        <f aca="true" t="shared" si="53" ref="D145:Q145">D146+D148</f>
        <v>0</v>
      </c>
      <c r="E145" s="72">
        <f t="shared" si="53"/>
        <v>0</v>
      </c>
      <c r="F145" s="72">
        <f t="shared" si="53"/>
        <v>0</v>
      </c>
      <c r="G145" s="72">
        <f t="shared" si="53"/>
        <v>0</v>
      </c>
      <c r="H145" s="72">
        <f t="shared" si="53"/>
        <v>0</v>
      </c>
      <c r="I145" s="72">
        <f t="shared" si="53"/>
        <v>0</v>
      </c>
      <c r="J145" s="72">
        <f t="shared" si="53"/>
        <v>0</v>
      </c>
      <c r="K145" s="72">
        <f t="shared" si="53"/>
        <v>0</v>
      </c>
      <c r="L145" s="72">
        <f t="shared" si="53"/>
        <v>0</v>
      </c>
      <c r="M145" s="72">
        <f t="shared" si="53"/>
        <v>0</v>
      </c>
      <c r="N145" s="72">
        <f t="shared" si="53"/>
        <v>0</v>
      </c>
      <c r="O145" s="72">
        <f t="shared" si="53"/>
        <v>0</v>
      </c>
      <c r="P145" s="72">
        <f t="shared" si="53"/>
        <v>0</v>
      </c>
      <c r="Q145" s="72">
        <f t="shared" si="53"/>
        <v>0</v>
      </c>
    </row>
    <row r="146" spans="1:17" s="73" customFormat="1" ht="15.75" hidden="1">
      <c r="A146" s="84"/>
      <c r="B146" s="88" t="s">
        <v>113</v>
      </c>
      <c r="C146" s="63" t="s">
        <v>195</v>
      </c>
      <c r="D146" s="72">
        <f aca="true" t="shared" si="54" ref="D146:Q146">D147</f>
        <v>0</v>
      </c>
      <c r="E146" s="72">
        <f t="shared" si="54"/>
        <v>0</v>
      </c>
      <c r="F146" s="72">
        <f t="shared" si="54"/>
        <v>0</v>
      </c>
      <c r="G146" s="72">
        <f t="shared" si="54"/>
        <v>0</v>
      </c>
      <c r="H146" s="72">
        <f t="shared" si="54"/>
        <v>0</v>
      </c>
      <c r="I146" s="72">
        <f t="shared" si="54"/>
        <v>0</v>
      </c>
      <c r="J146" s="72">
        <f t="shared" si="54"/>
        <v>0</v>
      </c>
      <c r="K146" s="72">
        <f t="shared" si="54"/>
        <v>0</v>
      </c>
      <c r="L146" s="72">
        <f t="shared" si="54"/>
        <v>0</v>
      </c>
      <c r="M146" s="72">
        <f t="shared" si="54"/>
        <v>0</v>
      </c>
      <c r="N146" s="72">
        <f t="shared" si="54"/>
        <v>0</v>
      </c>
      <c r="O146" s="72">
        <f t="shared" si="54"/>
        <v>0</v>
      </c>
      <c r="P146" s="72">
        <f t="shared" si="54"/>
        <v>0</v>
      </c>
      <c r="Q146" s="72">
        <f t="shared" si="54"/>
        <v>0</v>
      </c>
    </row>
    <row r="147" spans="1:17" s="73" customFormat="1" ht="15.75" hidden="1">
      <c r="A147" s="76" t="s">
        <v>168</v>
      </c>
      <c r="B147" s="89" t="s">
        <v>119</v>
      </c>
      <c r="C147" s="78" t="s">
        <v>27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129</v>
      </c>
      <c r="C148" s="63" t="s">
        <v>130</v>
      </c>
      <c r="D148" s="72">
        <f aca="true" t="shared" si="55" ref="D148:Q148">D149</f>
        <v>0</v>
      </c>
      <c r="E148" s="72">
        <f t="shared" si="55"/>
        <v>0</v>
      </c>
      <c r="F148" s="72">
        <f t="shared" si="55"/>
        <v>0</v>
      </c>
      <c r="G148" s="72">
        <f t="shared" si="55"/>
        <v>0</v>
      </c>
      <c r="H148" s="72">
        <f t="shared" si="55"/>
        <v>0</v>
      </c>
      <c r="I148" s="72">
        <f t="shared" si="55"/>
        <v>0</v>
      </c>
      <c r="J148" s="72">
        <f t="shared" si="55"/>
        <v>0</v>
      </c>
      <c r="K148" s="72">
        <f t="shared" si="55"/>
        <v>0</v>
      </c>
      <c r="L148" s="72">
        <f t="shared" si="55"/>
        <v>0</v>
      </c>
      <c r="M148" s="72">
        <f t="shared" si="55"/>
        <v>0</v>
      </c>
      <c r="N148" s="72">
        <f t="shared" si="55"/>
        <v>0</v>
      </c>
      <c r="O148" s="72">
        <f t="shared" si="55"/>
        <v>0</v>
      </c>
      <c r="P148" s="72">
        <f t="shared" si="55"/>
        <v>0</v>
      </c>
      <c r="Q148" s="72">
        <f t="shared" si="55"/>
        <v>0</v>
      </c>
    </row>
    <row r="149" spans="1:17" s="73" customFormat="1" ht="15.75" hidden="1">
      <c r="A149" s="76" t="s">
        <v>181</v>
      </c>
      <c r="B149" s="80" t="s">
        <v>247</v>
      </c>
      <c r="C149" s="78" t="s">
        <v>30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28" t="s">
        <v>239</v>
      </c>
      <c r="B150" s="229"/>
      <c r="C150" s="229"/>
      <c r="D150" s="72">
        <f>D151+D157</f>
        <v>0</v>
      </c>
      <c r="E150" s="72">
        <f aca="true" t="shared" si="56" ref="E150:Q150">E151+E157</f>
        <v>0</v>
      </c>
      <c r="F150" s="72">
        <f t="shared" si="56"/>
        <v>0</v>
      </c>
      <c r="G150" s="72">
        <f t="shared" si="56"/>
        <v>0</v>
      </c>
      <c r="H150" s="72">
        <f t="shared" si="56"/>
        <v>0</v>
      </c>
      <c r="I150" s="72">
        <f t="shared" si="56"/>
        <v>0</v>
      </c>
      <c r="J150" s="72">
        <f t="shared" si="56"/>
        <v>0</v>
      </c>
      <c r="K150" s="72">
        <f t="shared" si="56"/>
        <v>0</v>
      </c>
      <c r="L150" s="72">
        <f t="shared" si="56"/>
        <v>0</v>
      </c>
      <c r="M150" s="72">
        <f t="shared" si="56"/>
        <v>0</v>
      </c>
      <c r="N150" s="72">
        <f t="shared" si="56"/>
        <v>0</v>
      </c>
      <c r="O150" s="72">
        <f t="shared" si="56"/>
        <v>0</v>
      </c>
      <c r="P150" s="72">
        <f t="shared" si="56"/>
        <v>0</v>
      </c>
      <c r="Q150" s="72">
        <f t="shared" si="56"/>
        <v>0</v>
      </c>
    </row>
    <row r="151" spans="1:17" s="73" customFormat="1" ht="15.75" hidden="1">
      <c r="A151" s="74"/>
      <c r="B151" s="87">
        <v>3</v>
      </c>
      <c r="C151" s="63" t="s">
        <v>85</v>
      </c>
      <c r="D151" s="72">
        <f aca="true" t="shared" si="57" ref="D151:Q151">D152</f>
        <v>0</v>
      </c>
      <c r="E151" s="72">
        <f t="shared" si="57"/>
        <v>0</v>
      </c>
      <c r="F151" s="72">
        <f t="shared" si="57"/>
        <v>0</v>
      </c>
      <c r="G151" s="72">
        <f t="shared" si="57"/>
        <v>0</v>
      </c>
      <c r="H151" s="72">
        <f t="shared" si="57"/>
        <v>0</v>
      </c>
      <c r="I151" s="72">
        <f t="shared" si="57"/>
        <v>0</v>
      </c>
      <c r="J151" s="72">
        <f t="shared" si="57"/>
        <v>0</v>
      </c>
      <c r="K151" s="72">
        <f t="shared" si="57"/>
        <v>0</v>
      </c>
      <c r="L151" s="72">
        <f t="shared" si="57"/>
        <v>0</v>
      </c>
      <c r="M151" s="72">
        <f t="shared" si="57"/>
        <v>0</v>
      </c>
      <c r="N151" s="72">
        <f t="shared" si="57"/>
        <v>0</v>
      </c>
      <c r="O151" s="72">
        <f t="shared" si="57"/>
        <v>0</v>
      </c>
      <c r="P151" s="72">
        <f t="shared" si="57"/>
        <v>0</v>
      </c>
      <c r="Q151" s="72">
        <f t="shared" si="57"/>
        <v>0</v>
      </c>
    </row>
    <row r="152" spans="1:17" s="73" customFormat="1" ht="15.75" hidden="1">
      <c r="A152" s="74"/>
      <c r="B152" s="62">
        <v>32</v>
      </c>
      <c r="C152" s="63" t="s">
        <v>100</v>
      </c>
      <c r="D152" s="72">
        <f aca="true" t="shared" si="58" ref="D152:Q152">D153+D155</f>
        <v>0</v>
      </c>
      <c r="E152" s="72">
        <f t="shared" si="58"/>
        <v>0</v>
      </c>
      <c r="F152" s="72">
        <f t="shared" si="58"/>
        <v>0</v>
      </c>
      <c r="G152" s="72">
        <f t="shared" si="58"/>
        <v>0</v>
      </c>
      <c r="H152" s="72">
        <f t="shared" si="58"/>
        <v>0</v>
      </c>
      <c r="I152" s="72">
        <f t="shared" si="58"/>
        <v>0</v>
      </c>
      <c r="J152" s="72">
        <f t="shared" si="58"/>
        <v>0</v>
      </c>
      <c r="K152" s="72">
        <f t="shared" si="58"/>
        <v>0</v>
      </c>
      <c r="L152" s="72">
        <f t="shared" si="58"/>
        <v>0</v>
      </c>
      <c r="M152" s="72">
        <f t="shared" si="58"/>
        <v>0</v>
      </c>
      <c r="N152" s="72">
        <f t="shared" si="58"/>
        <v>0</v>
      </c>
      <c r="O152" s="72">
        <f t="shared" si="58"/>
        <v>0</v>
      </c>
      <c r="P152" s="72">
        <f t="shared" si="58"/>
        <v>0</v>
      </c>
      <c r="Q152" s="72">
        <f t="shared" si="58"/>
        <v>0</v>
      </c>
    </row>
    <row r="153" spans="1:17" s="73" customFormat="1" ht="15.75" hidden="1">
      <c r="A153" s="74"/>
      <c r="B153" s="88">
        <v>323</v>
      </c>
      <c r="C153" s="63" t="s">
        <v>130</v>
      </c>
      <c r="D153" s="72">
        <f aca="true" t="shared" si="59" ref="D153:Q153">D154</f>
        <v>0</v>
      </c>
      <c r="E153" s="72">
        <f t="shared" si="59"/>
        <v>0</v>
      </c>
      <c r="F153" s="72">
        <f t="shared" si="59"/>
        <v>0</v>
      </c>
      <c r="G153" s="72">
        <f t="shared" si="59"/>
        <v>0</v>
      </c>
      <c r="H153" s="72">
        <f t="shared" si="59"/>
        <v>0</v>
      </c>
      <c r="I153" s="72">
        <f t="shared" si="59"/>
        <v>0</v>
      </c>
      <c r="J153" s="72">
        <f t="shared" si="59"/>
        <v>0</v>
      </c>
      <c r="K153" s="72">
        <f t="shared" si="59"/>
        <v>0</v>
      </c>
      <c r="L153" s="72">
        <f t="shared" si="59"/>
        <v>0</v>
      </c>
      <c r="M153" s="72">
        <f t="shared" si="59"/>
        <v>0</v>
      </c>
      <c r="N153" s="72">
        <f t="shared" si="59"/>
        <v>0</v>
      </c>
      <c r="O153" s="72">
        <f t="shared" si="59"/>
        <v>0</v>
      </c>
      <c r="P153" s="72">
        <f t="shared" si="59"/>
        <v>0</v>
      </c>
      <c r="Q153" s="72">
        <f t="shared" si="59"/>
        <v>0</v>
      </c>
    </row>
    <row r="154" spans="1:17" s="79" customFormat="1" ht="15.75" hidden="1">
      <c r="A154" s="90" t="s">
        <v>182</v>
      </c>
      <c r="B154" s="77" t="s">
        <v>134</v>
      </c>
      <c r="C154" s="71" t="s">
        <v>29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153</v>
      </c>
      <c r="C155" s="50" t="s">
        <v>154</v>
      </c>
      <c r="D155" s="72">
        <f aca="true" t="shared" si="60" ref="D155:Q155">D156</f>
        <v>0</v>
      </c>
      <c r="E155" s="72">
        <f t="shared" si="60"/>
        <v>0</v>
      </c>
      <c r="F155" s="72">
        <f t="shared" si="60"/>
        <v>0</v>
      </c>
      <c r="G155" s="72">
        <f t="shared" si="60"/>
        <v>0</v>
      </c>
      <c r="H155" s="72">
        <f t="shared" si="60"/>
        <v>0</v>
      </c>
      <c r="I155" s="72">
        <f t="shared" si="60"/>
        <v>0</v>
      </c>
      <c r="J155" s="72">
        <f t="shared" si="60"/>
        <v>0</v>
      </c>
      <c r="K155" s="72">
        <f t="shared" si="60"/>
        <v>0</v>
      </c>
      <c r="L155" s="72">
        <f t="shared" si="60"/>
        <v>0</v>
      </c>
      <c r="M155" s="72">
        <f t="shared" si="60"/>
        <v>0</v>
      </c>
      <c r="N155" s="72">
        <f t="shared" si="60"/>
        <v>0</v>
      </c>
      <c r="O155" s="72">
        <f t="shared" si="60"/>
        <v>0</v>
      </c>
      <c r="P155" s="72">
        <f t="shared" si="60"/>
        <v>0</v>
      </c>
      <c r="Q155" s="72">
        <f t="shared" si="60"/>
        <v>0</v>
      </c>
    </row>
    <row r="156" spans="1:17" s="79" customFormat="1" ht="15.75" hidden="1">
      <c r="A156" s="90" t="s">
        <v>183</v>
      </c>
      <c r="B156" s="91">
        <v>3292</v>
      </c>
      <c r="C156" s="71" t="s">
        <v>35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1" ref="D157:Q157">D158</f>
        <v>0</v>
      </c>
      <c r="E157" s="81">
        <f t="shared" si="61"/>
        <v>0</v>
      </c>
      <c r="F157" s="81">
        <f t="shared" si="61"/>
        <v>0</v>
      </c>
      <c r="G157" s="81">
        <f t="shared" si="61"/>
        <v>0</v>
      </c>
      <c r="H157" s="81">
        <f t="shared" si="61"/>
        <v>0</v>
      </c>
      <c r="I157" s="81">
        <f t="shared" si="61"/>
        <v>0</v>
      </c>
      <c r="J157" s="81">
        <f t="shared" si="61"/>
        <v>0</v>
      </c>
      <c r="K157" s="81">
        <f t="shared" si="61"/>
        <v>0</v>
      </c>
      <c r="L157" s="81">
        <f t="shared" si="61"/>
        <v>0</v>
      </c>
      <c r="M157" s="81">
        <f t="shared" si="61"/>
        <v>0</v>
      </c>
      <c r="N157" s="81">
        <f t="shared" si="61"/>
        <v>0</v>
      </c>
      <c r="O157" s="81">
        <f t="shared" si="61"/>
        <v>0</v>
      </c>
      <c r="P157" s="81">
        <f t="shared" si="61"/>
        <v>0</v>
      </c>
      <c r="Q157" s="81">
        <f t="shared" si="61"/>
        <v>0</v>
      </c>
    </row>
    <row r="158" spans="1:17" s="79" customFormat="1" ht="31.5">
      <c r="A158" s="90"/>
      <c r="B158" s="75">
        <v>42</v>
      </c>
      <c r="C158" s="99" t="s">
        <v>213</v>
      </c>
      <c r="D158" s="81">
        <f aca="true" t="shared" si="62" ref="D158:Q158">D159+D162</f>
        <v>0</v>
      </c>
      <c r="E158" s="81">
        <f t="shared" si="62"/>
        <v>0</v>
      </c>
      <c r="F158" s="81">
        <f t="shared" si="62"/>
        <v>0</v>
      </c>
      <c r="G158" s="81">
        <f t="shared" si="62"/>
        <v>0</v>
      </c>
      <c r="H158" s="81">
        <f t="shared" si="62"/>
        <v>0</v>
      </c>
      <c r="I158" s="81">
        <f t="shared" si="62"/>
        <v>0</v>
      </c>
      <c r="J158" s="81">
        <f t="shared" si="62"/>
        <v>0</v>
      </c>
      <c r="K158" s="81">
        <f t="shared" si="62"/>
        <v>0</v>
      </c>
      <c r="L158" s="81">
        <f t="shared" si="62"/>
        <v>0</v>
      </c>
      <c r="M158" s="81">
        <f t="shared" si="62"/>
        <v>0</v>
      </c>
      <c r="N158" s="81">
        <f t="shared" si="62"/>
        <v>0</v>
      </c>
      <c r="O158" s="81">
        <f t="shared" si="62"/>
        <v>0</v>
      </c>
      <c r="P158" s="81">
        <f t="shared" si="62"/>
        <v>0</v>
      </c>
      <c r="Q158" s="81">
        <f t="shared" si="62"/>
        <v>0</v>
      </c>
    </row>
    <row r="159" spans="1:17" s="79" customFormat="1" ht="15.75">
      <c r="A159" s="90"/>
      <c r="B159" s="75">
        <v>422</v>
      </c>
      <c r="C159" s="50" t="s">
        <v>180</v>
      </c>
      <c r="D159" s="81">
        <f aca="true" t="shared" si="63" ref="D159:Q159">D160+D161</f>
        <v>0</v>
      </c>
      <c r="E159" s="81">
        <f t="shared" si="63"/>
        <v>0</v>
      </c>
      <c r="F159" s="81">
        <f t="shared" si="63"/>
        <v>0</v>
      </c>
      <c r="G159" s="81">
        <f t="shared" si="63"/>
        <v>0</v>
      </c>
      <c r="H159" s="81">
        <f t="shared" si="63"/>
        <v>0</v>
      </c>
      <c r="I159" s="81">
        <f t="shared" si="63"/>
        <v>0</v>
      </c>
      <c r="J159" s="81">
        <f t="shared" si="63"/>
        <v>0</v>
      </c>
      <c r="K159" s="81">
        <f t="shared" si="63"/>
        <v>0</v>
      </c>
      <c r="L159" s="81">
        <f t="shared" si="63"/>
        <v>0</v>
      </c>
      <c r="M159" s="81">
        <f t="shared" si="63"/>
        <v>0</v>
      </c>
      <c r="N159" s="81">
        <f t="shared" si="63"/>
        <v>0</v>
      </c>
      <c r="O159" s="81">
        <f t="shared" si="63"/>
        <v>0</v>
      </c>
      <c r="P159" s="81">
        <f t="shared" si="63"/>
        <v>0</v>
      </c>
      <c r="Q159" s="81">
        <f t="shared" si="63"/>
        <v>0</v>
      </c>
    </row>
    <row r="160" spans="1:17" s="73" customFormat="1" ht="15.75">
      <c r="A160" s="90" t="s">
        <v>185</v>
      </c>
      <c r="B160" s="91">
        <v>4221</v>
      </c>
      <c r="C160" s="71" t="s">
        <v>37</v>
      </c>
      <c r="D160" s="54">
        <f>E160+F160</f>
        <v>0</v>
      </c>
      <c r="E160" s="164"/>
      <c r="F160" s="54">
        <f>SUM(G160:N160)</f>
        <v>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1:17" s="73" customFormat="1" ht="15.75">
      <c r="A161" s="90" t="s">
        <v>186</v>
      </c>
      <c r="B161" s="91">
        <v>4227</v>
      </c>
      <c r="C161" s="71" t="s">
        <v>41</v>
      </c>
      <c r="D161" s="54">
        <f>E161+F161</f>
        <v>0</v>
      </c>
      <c r="E161" s="164"/>
      <c r="F161" s="54">
        <f>SUM(G161:N161)</f>
        <v>0</v>
      </c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1:17" s="79" customFormat="1" ht="15.75">
      <c r="A162" s="76"/>
      <c r="B162" s="84" t="s">
        <v>189</v>
      </c>
      <c r="C162" s="92" t="s">
        <v>228</v>
      </c>
      <c r="D162" s="81">
        <f aca="true" t="shared" si="64" ref="D162:Q162">D163</f>
        <v>0</v>
      </c>
      <c r="E162" s="81">
        <f t="shared" si="64"/>
        <v>0</v>
      </c>
      <c r="F162" s="81">
        <f t="shared" si="64"/>
        <v>0</v>
      </c>
      <c r="G162" s="81">
        <f t="shared" si="64"/>
        <v>0</v>
      </c>
      <c r="H162" s="81">
        <f t="shared" si="64"/>
        <v>0</v>
      </c>
      <c r="I162" s="81">
        <f t="shared" si="64"/>
        <v>0</v>
      </c>
      <c r="J162" s="81">
        <f t="shared" si="64"/>
        <v>0</v>
      </c>
      <c r="K162" s="81">
        <f t="shared" si="64"/>
        <v>0</v>
      </c>
      <c r="L162" s="81">
        <f t="shared" si="64"/>
        <v>0</v>
      </c>
      <c r="M162" s="81">
        <f t="shared" si="64"/>
        <v>0</v>
      </c>
      <c r="N162" s="81">
        <f t="shared" si="64"/>
        <v>0</v>
      </c>
      <c r="O162" s="81">
        <f t="shared" si="64"/>
        <v>0</v>
      </c>
      <c r="P162" s="81">
        <f t="shared" si="64"/>
        <v>0</v>
      </c>
      <c r="Q162" s="81">
        <f t="shared" si="64"/>
        <v>0</v>
      </c>
    </row>
    <row r="163" spans="1:17" s="73" customFormat="1" ht="15.75">
      <c r="A163" s="90" t="s">
        <v>188</v>
      </c>
      <c r="B163" s="82" t="s">
        <v>62</v>
      </c>
      <c r="C163" s="83" t="s">
        <v>63</v>
      </c>
      <c r="D163" s="54">
        <f>E163+F163</f>
        <v>0</v>
      </c>
      <c r="E163" s="164"/>
      <c r="F163" s="54">
        <f>SUM(G163:N163)</f>
        <v>0</v>
      </c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1:17" s="73" customFormat="1" ht="32.25" customHeight="1" hidden="1">
      <c r="A164" s="228" t="s">
        <v>240</v>
      </c>
      <c r="B164" s="231"/>
      <c r="C164" s="231"/>
      <c r="D164" s="72">
        <f aca="true" t="shared" si="65" ref="D164:Q167">D165</f>
        <v>0</v>
      </c>
      <c r="E164" s="72">
        <f t="shared" si="65"/>
        <v>0</v>
      </c>
      <c r="F164" s="72">
        <f t="shared" si="65"/>
        <v>0</v>
      </c>
      <c r="G164" s="72">
        <f t="shared" si="65"/>
        <v>0</v>
      </c>
      <c r="H164" s="72">
        <f t="shared" si="65"/>
        <v>0</v>
      </c>
      <c r="I164" s="72">
        <f t="shared" si="65"/>
        <v>0</v>
      </c>
      <c r="J164" s="72">
        <f t="shared" si="65"/>
        <v>0</v>
      </c>
      <c r="K164" s="72">
        <f t="shared" si="65"/>
        <v>0</v>
      </c>
      <c r="L164" s="72">
        <f t="shared" si="65"/>
        <v>0</v>
      </c>
      <c r="M164" s="72">
        <f t="shared" si="65"/>
        <v>0</v>
      </c>
      <c r="N164" s="72">
        <f t="shared" si="65"/>
        <v>0</v>
      </c>
      <c r="O164" s="72">
        <f t="shared" si="65"/>
        <v>0</v>
      </c>
      <c r="P164" s="72">
        <f t="shared" si="65"/>
        <v>0</v>
      </c>
      <c r="Q164" s="72">
        <f t="shared" si="65"/>
        <v>0</v>
      </c>
    </row>
    <row r="165" spans="1:17" s="73" customFormat="1" ht="15.75" hidden="1">
      <c r="A165" s="45"/>
      <c r="B165" s="93">
        <v>3</v>
      </c>
      <c r="C165" s="50" t="s">
        <v>85</v>
      </c>
      <c r="D165" s="72">
        <f t="shared" si="65"/>
        <v>0</v>
      </c>
      <c r="E165" s="72">
        <f t="shared" si="65"/>
        <v>0</v>
      </c>
      <c r="F165" s="72">
        <f t="shared" si="65"/>
        <v>0</v>
      </c>
      <c r="G165" s="72">
        <f t="shared" si="65"/>
        <v>0</v>
      </c>
      <c r="H165" s="72">
        <f t="shared" si="65"/>
        <v>0</v>
      </c>
      <c r="I165" s="72">
        <f t="shared" si="65"/>
        <v>0</v>
      </c>
      <c r="J165" s="72">
        <f t="shared" si="65"/>
        <v>0</v>
      </c>
      <c r="K165" s="72">
        <f t="shared" si="65"/>
        <v>0</v>
      </c>
      <c r="L165" s="72">
        <f t="shared" si="65"/>
        <v>0</v>
      </c>
      <c r="M165" s="72">
        <f t="shared" si="65"/>
        <v>0</v>
      </c>
      <c r="N165" s="72">
        <f t="shared" si="65"/>
        <v>0</v>
      </c>
      <c r="O165" s="72">
        <f t="shared" si="65"/>
        <v>0</v>
      </c>
      <c r="P165" s="72">
        <f t="shared" si="65"/>
        <v>0</v>
      </c>
      <c r="Q165" s="72">
        <f t="shared" si="65"/>
        <v>0</v>
      </c>
    </row>
    <row r="166" spans="1:17" s="73" customFormat="1" ht="15.75" hidden="1">
      <c r="A166" s="45"/>
      <c r="B166" s="93">
        <v>32</v>
      </c>
      <c r="C166" s="50" t="s">
        <v>100</v>
      </c>
      <c r="D166" s="72">
        <f t="shared" si="65"/>
        <v>0</v>
      </c>
      <c r="E166" s="72">
        <f t="shared" si="65"/>
        <v>0</v>
      </c>
      <c r="F166" s="72">
        <f t="shared" si="65"/>
        <v>0</v>
      </c>
      <c r="G166" s="72">
        <f t="shared" si="65"/>
        <v>0</v>
      </c>
      <c r="H166" s="72">
        <f t="shared" si="65"/>
        <v>0</v>
      </c>
      <c r="I166" s="72">
        <f t="shared" si="65"/>
        <v>0</v>
      </c>
      <c r="J166" s="72">
        <f t="shared" si="65"/>
        <v>0</v>
      </c>
      <c r="K166" s="72">
        <f t="shared" si="65"/>
        <v>0</v>
      </c>
      <c r="L166" s="72">
        <f t="shared" si="65"/>
        <v>0</v>
      </c>
      <c r="M166" s="72">
        <f t="shared" si="65"/>
        <v>0</v>
      </c>
      <c r="N166" s="72">
        <f t="shared" si="65"/>
        <v>0</v>
      </c>
      <c r="O166" s="72">
        <f t="shared" si="65"/>
        <v>0</v>
      </c>
      <c r="P166" s="72">
        <f t="shared" si="65"/>
        <v>0</v>
      </c>
      <c r="Q166" s="72">
        <f t="shared" si="65"/>
        <v>0</v>
      </c>
    </row>
    <row r="167" spans="1:17" s="73" customFormat="1" ht="15.75" hidden="1">
      <c r="A167" s="45"/>
      <c r="B167" s="93">
        <v>329</v>
      </c>
      <c r="C167" s="63" t="s">
        <v>154</v>
      </c>
      <c r="D167" s="72">
        <f t="shared" si="65"/>
        <v>0</v>
      </c>
      <c r="E167" s="72">
        <f t="shared" si="65"/>
        <v>0</v>
      </c>
      <c r="F167" s="72">
        <f t="shared" si="65"/>
        <v>0</v>
      </c>
      <c r="G167" s="72">
        <f t="shared" si="65"/>
        <v>0</v>
      </c>
      <c r="H167" s="72">
        <f t="shared" si="65"/>
        <v>0</v>
      </c>
      <c r="I167" s="72">
        <f t="shared" si="65"/>
        <v>0</v>
      </c>
      <c r="J167" s="72">
        <f t="shared" si="65"/>
        <v>0</v>
      </c>
      <c r="K167" s="72">
        <f t="shared" si="65"/>
        <v>0</v>
      </c>
      <c r="L167" s="72">
        <f t="shared" si="65"/>
        <v>0</v>
      </c>
      <c r="M167" s="72">
        <f t="shared" si="65"/>
        <v>0</v>
      </c>
      <c r="N167" s="72">
        <f t="shared" si="65"/>
        <v>0</v>
      </c>
      <c r="O167" s="72">
        <f t="shared" si="65"/>
        <v>0</v>
      </c>
      <c r="P167" s="72">
        <f t="shared" si="65"/>
        <v>0</v>
      </c>
      <c r="Q167" s="72">
        <f t="shared" si="65"/>
        <v>0</v>
      </c>
    </row>
    <row r="168" spans="1:17" s="73" customFormat="1" ht="15.75" hidden="1">
      <c r="A168" s="94" t="s">
        <v>190</v>
      </c>
      <c r="B168" s="77" t="s">
        <v>65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243</v>
      </c>
      <c r="B169" s="96"/>
      <c r="C169" s="97"/>
      <c r="D169" s="98">
        <f aca="true" t="shared" si="66" ref="D169:Q169">SUM(D112,D13)</f>
        <v>9350000</v>
      </c>
      <c r="E169" s="98">
        <f t="shared" si="66"/>
        <v>1200000</v>
      </c>
      <c r="F169" s="98">
        <f t="shared" si="66"/>
        <v>8150000</v>
      </c>
      <c r="G169" s="98">
        <f t="shared" si="66"/>
        <v>7750000</v>
      </c>
      <c r="H169" s="98">
        <f t="shared" si="66"/>
        <v>0</v>
      </c>
      <c r="I169" s="98">
        <f t="shared" si="66"/>
        <v>170000</v>
      </c>
      <c r="J169" s="98">
        <f t="shared" si="66"/>
        <v>230000</v>
      </c>
      <c r="K169" s="98">
        <f t="shared" si="66"/>
        <v>0</v>
      </c>
      <c r="L169" s="98">
        <f t="shared" si="66"/>
        <v>0</v>
      </c>
      <c r="M169" s="98">
        <f t="shared" si="66"/>
        <v>0</v>
      </c>
      <c r="N169" s="98">
        <f t="shared" si="66"/>
        <v>0</v>
      </c>
      <c r="O169" s="98">
        <f t="shared" si="66"/>
        <v>0</v>
      </c>
      <c r="P169" s="98">
        <f t="shared" si="66"/>
        <v>9420000</v>
      </c>
      <c r="Q169" s="98">
        <f t="shared" si="66"/>
        <v>9490000</v>
      </c>
    </row>
    <row r="170" spans="1:44" s="33" customFormat="1" ht="41.25" customHeight="1">
      <c r="A170" s="161"/>
      <c r="B170" s="162"/>
      <c r="C170" s="162"/>
      <c r="D170" s="168"/>
      <c r="E170" s="162"/>
      <c r="F170" s="168"/>
      <c r="G170" s="162"/>
      <c r="H170" s="162"/>
      <c r="I170" s="162"/>
      <c r="J170" s="162"/>
      <c r="K170" s="162"/>
      <c r="L170" s="162"/>
      <c r="M170" s="162"/>
      <c r="N170" s="162"/>
      <c r="O170" s="163"/>
      <c r="P170" s="162"/>
      <c r="Q170" s="162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169" t="s">
        <v>481</v>
      </c>
      <c r="B171" s="162"/>
      <c r="C171" s="162"/>
      <c r="D171" s="162"/>
      <c r="E171" s="173"/>
      <c r="F171" s="168"/>
      <c r="G171" s="162"/>
      <c r="H171" s="162"/>
      <c r="I171" s="170" t="s">
        <v>244</v>
      </c>
      <c r="J171" s="162"/>
      <c r="K171" s="162"/>
      <c r="L171" s="162"/>
      <c r="M171" s="162"/>
      <c r="N171" s="162"/>
      <c r="O171" s="163"/>
      <c r="P171" s="162"/>
      <c r="Q171" s="162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161"/>
      <c r="B172" s="162"/>
      <c r="C172" s="162"/>
      <c r="D172" s="162"/>
      <c r="E172" s="173"/>
      <c r="F172" s="162"/>
      <c r="G172" s="162"/>
      <c r="H172" s="162"/>
      <c r="I172" s="162"/>
      <c r="J172" s="162"/>
      <c r="K172" s="162"/>
      <c r="L172" s="162"/>
      <c r="M172" s="162"/>
      <c r="N172" s="162"/>
      <c r="O172" s="230" t="s">
        <v>468</v>
      </c>
      <c r="P172" s="230"/>
      <c r="Q172" s="230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61"/>
      <c r="B173" s="162"/>
      <c r="C173" s="162"/>
      <c r="D173" s="162"/>
      <c r="E173" s="173"/>
      <c r="F173" s="162"/>
      <c r="G173" s="162"/>
      <c r="H173" s="162"/>
      <c r="I173" s="170"/>
      <c r="J173" s="162"/>
      <c r="K173" s="162"/>
      <c r="L173" s="162"/>
      <c r="M173" s="162"/>
      <c r="N173" s="162"/>
      <c r="O173" s="163"/>
      <c r="P173" s="162"/>
      <c r="Q173" s="162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3"/>
      <c r="P174" s="162"/>
      <c r="Q174" s="162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71"/>
      <c r="P175" s="172"/>
      <c r="Q175" s="172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3"/>
      <c r="P176" s="162" t="s">
        <v>482</v>
      </c>
      <c r="Q176" s="162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3"/>
      <c r="P177" s="162"/>
      <c r="Q177" s="162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3"/>
      <c r="P178" s="162"/>
      <c r="Q178" s="162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/>
      <c r="P179" s="162"/>
      <c r="Q179" s="162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3"/>
      <c r="P180" s="162"/>
      <c r="Q180" s="162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/>
      <c r="P183" s="162"/>
      <c r="Q183" s="162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3"/>
      <c r="P186" s="162"/>
      <c r="Q186" s="16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3"/>
      <c r="P187" s="162"/>
      <c r="Q187" s="162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3"/>
      <c r="P188" s="162"/>
      <c r="Q188" s="162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3"/>
      <c r="P189" s="162"/>
      <c r="Q189" s="162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5">
    <mergeCell ref="C7:C8"/>
    <mergeCell ref="A128:C128"/>
    <mergeCell ref="A14:C14"/>
    <mergeCell ref="K7:K8"/>
    <mergeCell ref="A12:C12"/>
    <mergeCell ref="A11:C11"/>
    <mergeCell ref="G7:G8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A133:C133"/>
    <mergeCell ref="A113:C113"/>
    <mergeCell ref="A118:C118"/>
    <mergeCell ref="A123:C123"/>
    <mergeCell ref="A87:C87"/>
    <mergeCell ref="O172:Q172"/>
    <mergeCell ref="A164:C164"/>
    <mergeCell ref="A150:C150"/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SheetLayoutView="100" zoomScalePageLayoutView="0" workbookViewId="0" topLeftCell="A25">
      <selection activeCell="B21" sqref="B21:B2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79" t="s">
        <v>458</v>
      </c>
    </row>
    <row r="2" ht="12.75">
      <c r="A2" s="180"/>
    </row>
    <row r="3" ht="12.75">
      <c r="A3" s="180"/>
    </row>
    <row r="4" ht="15">
      <c r="A4" s="181" t="s">
        <v>472</v>
      </c>
    </row>
    <row r="5" ht="15">
      <c r="A5" s="181"/>
    </row>
    <row r="6" ht="15">
      <c r="A6" s="181" t="s">
        <v>473</v>
      </c>
    </row>
    <row r="7" ht="12.75">
      <c r="A7" s="182"/>
    </row>
    <row r="8" ht="16.5" thickBot="1">
      <c r="A8" s="183"/>
    </row>
    <row r="9" spans="1:2" ht="35.25" customHeight="1">
      <c r="A9" s="246" t="s">
        <v>459</v>
      </c>
      <c r="B9" s="248" t="s">
        <v>474</v>
      </c>
    </row>
    <row r="10" spans="1:2" ht="8.25" customHeight="1">
      <c r="A10" s="247"/>
      <c r="B10" s="249"/>
    </row>
    <row r="11" spans="1:2" ht="12.75">
      <c r="A11" s="250" t="s">
        <v>460</v>
      </c>
      <c r="B11" s="252" t="s">
        <v>479</v>
      </c>
    </row>
    <row r="12" spans="1:2" ht="12.75">
      <c r="A12" s="251"/>
      <c r="B12" s="253"/>
    </row>
    <row r="13" spans="1:2" ht="12.75">
      <c r="A13" s="251"/>
      <c r="B13" s="253"/>
    </row>
    <row r="14" spans="1:2" ht="12.75">
      <c r="A14" s="251"/>
      <c r="B14" s="253"/>
    </row>
    <row r="15" spans="1:2" ht="12.75">
      <c r="A15" s="251"/>
      <c r="B15" s="253"/>
    </row>
    <row r="16" spans="1:2" ht="12.75">
      <c r="A16" s="251"/>
      <c r="B16" s="253"/>
    </row>
    <row r="17" spans="1:2" ht="40.5" customHeight="1">
      <c r="A17" s="247"/>
      <c r="B17" s="249"/>
    </row>
    <row r="18" spans="1:2" ht="12.75">
      <c r="A18" s="250" t="s">
        <v>461</v>
      </c>
      <c r="B18" s="252" t="s">
        <v>480</v>
      </c>
    </row>
    <row r="19" spans="1:2" ht="12.75">
      <c r="A19" s="251"/>
      <c r="B19" s="253"/>
    </row>
    <row r="20" spans="1:2" ht="126.75" customHeight="1">
      <c r="A20" s="247"/>
      <c r="B20" s="249"/>
    </row>
    <row r="21" spans="1:2" ht="12.75">
      <c r="A21" s="250" t="s">
        <v>462</v>
      </c>
      <c r="B21" s="252" t="s">
        <v>475</v>
      </c>
    </row>
    <row r="22" spans="1:2" ht="12.75">
      <c r="A22" s="251"/>
      <c r="B22" s="253"/>
    </row>
    <row r="23" spans="1:2" ht="12.75">
      <c r="A23" s="251"/>
      <c r="B23" s="253"/>
    </row>
    <row r="24" spans="1:2" ht="63.75" customHeight="1">
      <c r="A24" s="247"/>
      <c r="B24" s="249"/>
    </row>
    <row r="25" spans="1:2" ht="12.75">
      <c r="A25" s="250" t="s">
        <v>463</v>
      </c>
      <c r="B25" s="252" t="s">
        <v>476</v>
      </c>
    </row>
    <row r="26" spans="1:2" ht="12.75">
      <c r="A26" s="251"/>
      <c r="B26" s="253"/>
    </row>
    <row r="27" spans="1:2" ht="18" customHeight="1">
      <c r="A27" s="247"/>
      <c r="B27" s="249"/>
    </row>
    <row r="28" spans="1:2" ht="12.75">
      <c r="A28" s="250" t="s">
        <v>464</v>
      </c>
      <c r="B28" s="252" t="s">
        <v>477</v>
      </c>
    </row>
    <row r="29" spans="1:2" ht="12.75">
      <c r="A29" s="251"/>
      <c r="B29" s="253"/>
    </row>
    <row r="30" spans="1:2" ht="1.5" customHeight="1">
      <c r="A30" s="251"/>
      <c r="B30" s="253"/>
    </row>
    <row r="31" spans="1:2" ht="12.75" hidden="1">
      <c r="A31" s="251"/>
      <c r="B31" s="253"/>
    </row>
    <row r="32" spans="1:2" ht="12.75" hidden="1">
      <c r="A32" s="251"/>
      <c r="B32" s="253"/>
    </row>
    <row r="33" spans="1:2" ht="57.75" customHeight="1" hidden="1">
      <c r="A33" s="247"/>
      <c r="B33" s="249"/>
    </row>
    <row r="34" spans="1:2" ht="12.75">
      <c r="A34" s="250" t="s">
        <v>465</v>
      </c>
      <c r="B34" s="252" t="s">
        <v>478</v>
      </c>
    </row>
    <row r="35" spans="1:2" ht="12.75">
      <c r="A35" s="251"/>
      <c r="B35" s="253"/>
    </row>
    <row r="36" spans="1:2" ht="12.75">
      <c r="A36" s="251"/>
      <c r="B36" s="253"/>
    </row>
    <row r="37" spans="1:2" ht="12.75">
      <c r="A37" s="251"/>
      <c r="B37" s="253"/>
    </row>
    <row r="38" spans="1:2" ht="12.75">
      <c r="A38" s="251"/>
      <c r="B38" s="253"/>
    </row>
    <row r="39" spans="1:2" ht="30" customHeight="1" thickBot="1">
      <c r="A39" s="254"/>
      <c r="B39" s="255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2017-09-28T13:52:15Z</cp:lastPrinted>
  <dcterms:created xsi:type="dcterms:W3CDTF">2013-09-11T11:00:21Z</dcterms:created>
  <dcterms:modified xsi:type="dcterms:W3CDTF">2018-02-09T18:43:33Z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